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efaultThemeVersion="124226"/>
  <mc:AlternateContent xmlns:mc="http://schemas.openxmlformats.org/markup-compatibility/2006">
    <mc:Choice Requires="x15">
      <x15ac:absPath xmlns:x15ac="http://schemas.microsoft.com/office/spreadsheetml/2010/11/ac" url="C:\Comercializacion\Trabajos Especiales\Arrendamiento\"/>
    </mc:Choice>
  </mc:AlternateContent>
  <xr:revisionPtr revIDLastSave="0" documentId="13_ncr:1_{65BEAC44-B1F8-4850-BA51-071D813F708B}" xr6:coauthVersionLast="47" xr6:coauthVersionMax="47" xr10:uidLastSave="{00000000-0000-0000-0000-000000000000}"/>
  <bookViews>
    <workbookView xWindow="-120" yWindow="-120" windowWidth="29040" windowHeight="15840" activeTab="1" xr2:uid="{00000000-000D-0000-FFFF-FFFF00000000}"/>
  </bookViews>
  <sheets>
    <sheet name="OOAD S_PROY" sheetId="9" r:id="rId1"/>
    <sheet name="OOAD" sheetId="7" r:id="rId2"/>
  </sheets>
  <definedNames>
    <definedName name="_xlnm._FilterDatabase" localSheetId="1" hidden="1">OOAD!$A$10:$X$59</definedName>
    <definedName name="_xlnm._FilterDatabase" localSheetId="0" hidden="1">'OOAD S_PROY'!$C$9:$C$54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1" i="7" l="1"/>
  <c r="S13" i="7"/>
  <c r="S14" i="7"/>
  <c r="S15" i="7"/>
  <c r="S17" i="7"/>
  <c r="U58" i="7"/>
  <c r="U57" i="7"/>
  <c r="U56" i="7"/>
  <c r="U55" i="7"/>
  <c r="U54" i="7"/>
  <c r="U53" i="7"/>
  <c r="U52" i="7"/>
  <c r="U51" i="7"/>
  <c r="U50" i="7"/>
  <c r="U49" i="7"/>
  <c r="U48" i="7"/>
  <c r="U47" i="7"/>
  <c r="U46" i="7"/>
  <c r="U45" i="7"/>
  <c r="U44" i="7"/>
  <c r="U43" i="7"/>
  <c r="U42" i="7"/>
  <c r="U41" i="7"/>
  <c r="U40" i="7"/>
  <c r="U39" i="7"/>
  <c r="U38" i="7"/>
  <c r="U37" i="7"/>
  <c r="U36" i="7"/>
  <c r="U35" i="7"/>
  <c r="U34" i="7"/>
  <c r="U33" i="7"/>
  <c r="U32" i="7"/>
  <c r="U31" i="7"/>
  <c r="U30" i="7"/>
  <c r="U29" i="7"/>
  <c r="U28" i="7"/>
  <c r="U27" i="7"/>
  <c r="U26" i="7"/>
  <c r="U25" i="7"/>
  <c r="U24" i="7"/>
  <c r="U23" i="7"/>
  <c r="U22" i="7"/>
  <c r="U21" i="7"/>
  <c r="U20" i="7"/>
  <c r="U19" i="7"/>
  <c r="U18" i="7"/>
  <c r="U17" i="7"/>
  <c r="U16" i="7"/>
  <c r="U15" i="7"/>
  <c r="U14" i="7"/>
  <c r="U13" i="7"/>
  <c r="U12" i="7"/>
  <c r="U11" i="7"/>
  <c r="T58" i="7"/>
  <c r="T57" i="7"/>
  <c r="T56" i="7"/>
  <c r="T55" i="7"/>
  <c r="T54" i="7"/>
  <c r="T53" i="7"/>
  <c r="T52" i="7"/>
  <c r="T51" i="7"/>
  <c r="T50" i="7"/>
  <c r="T49" i="7"/>
  <c r="T48" i="7"/>
  <c r="T47" i="7"/>
  <c r="T46" i="7"/>
  <c r="T45" i="7"/>
  <c r="T44" i="7"/>
  <c r="T43" i="7"/>
  <c r="T42" i="7"/>
  <c r="T41" i="7"/>
  <c r="T40" i="7"/>
  <c r="T39" i="7"/>
  <c r="T38" i="7"/>
  <c r="T37" i="7"/>
  <c r="T36" i="7"/>
  <c r="T35" i="7"/>
  <c r="T34" i="7"/>
  <c r="T33" i="7"/>
  <c r="T32" i="7"/>
  <c r="T31" i="7"/>
  <c r="T30" i="7"/>
  <c r="T29" i="7"/>
  <c r="T28" i="7"/>
  <c r="T27" i="7"/>
  <c r="T26" i="7"/>
  <c r="T25" i="7"/>
  <c r="T24" i="7"/>
  <c r="T23" i="7"/>
  <c r="T22" i="7"/>
  <c r="T21" i="7"/>
  <c r="T20" i="7"/>
  <c r="T19" i="7"/>
  <c r="T18" i="7"/>
  <c r="T17" i="7"/>
  <c r="T16" i="7"/>
  <c r="T15" i="7"/>
  <c r="T14" i="7"/>
  <c r="T13" i="7"/>
  <c r="T12" i="7"/>
  <c r="T11" i="7"/>
  <c r="S56" i="7"/>
  <c r="S55" i="7"/>
  <c r="S54" i="7"/>
  <c r="S52" i="7"/>
  <c r="S50" i="7"/>
  <c r="S48" i="7"/>
  <c r="S47" i="7"/>
  <c r="S46" i="7"/>
  <c r="S45" i="7"/>
  <c r="S44" i="7"/>
  <c r="S43" i="7"/>
  <c r="S42" i="7"/>
  <c r="S41" i="7"/>
  <c r="S40" i="7"/>
  <c r="S39" i="7"/>
  <c r="S38" i="7"/>
  <c r="S37" i="7"/>
  <c r="S36" i="7"/>
  <c r="S35" i="7"/>
  <c r="S33" i="7"/>
  <c r="S32" i="7"/>
  <c r="S29" i="7"/>
  <c r="S28" i="7"/>
  <c r="S27" i="7"/>
  <c r="S26" i="7"/>
  <c r="S25" i="7"/>
  <c r="S24" i="7"/>
  <c r="S23" i="7"/>
  <c r="S20" i="7"/>
  <c r="S19" i="7"/>
  <c r="S18" i="7"/>
  <c r="S16" i="7"/>
  <c r="S12" i="7"/>
  <c r="X53" i="9"/>
  <c r="W53" i="9"/>
  <c r="V53" i="9"/>
  <c r="U53" i="9"/>
  <c r="T53" i="9"/>
  <c r="S53" i="9"/>
  <c r="X52" i="9"/>
  <c r="W52" i="9"/>
  <c r="V52" i="9"/>
  <c r="U52" i="9"/>
  <c r="T52" i="9"/>
  <c r="S52" i="9"/>
  <c r="X51" i="9"/>
  <c r="W51" i="9"/>
  <c r="V51" i="9"/>
  <c r="U51" i="9"/>
  <c r="T51" i="9"/>
  <c r="S51" i="9"/>
  <c r="X50" i="9"/>
  <c r="W50" i="9"/>
  <c r="V50" i="9"/>
  <c r="U50" i="9"/>
  <c r="T50" i="9"/>
  <c r="S50" i="9"/>
  <c r="X49" i="9"/>
  <c r="W49" i="9"/>
  <c r="V49" i="9"/>
  <c r="U49" i="9"/>
  <c r="T49" i="9"/>
  <c r="S49" i="9"/>
  <c r="X48" i="9"/>
  <c r="W48" i="9"/>
  <c r="V48" i="9"/>
  <c r="U48" i="9"/>
  <c r="T48" i="9"/>
  <c r="S48" i="9"/>
  <c r="X47" i="9"/>
  <c r="W47" i="9"/>
  <c r="V47" i="9"/>
  <c r="U47" i="9"/>
  <c r="T47" i="9"/>
  <c r="S47" i="9"/>
  <c r="X46" i="9"/>
  <c r="W46" i="9"/>
  <c r="V46" i="9"/>
  <c r="U46" i="9"/>
  <c r="T46" i="9"/>
  <c r="S46" i="9"/>
  <c r="X45" i="9"/>
  <c r="W45" i="9"/>
  <c r="V45" i="9"/>
  <c r="U45" i="9"/>
  <c r="T45" i="9"/>
  <c r="S45" i="9"/>
  <c r="X44" i="9"/>
  <c r="W44" i="9"/>
  <c r="V44" i="9"/>
  <c r="U44" i="9"/>
  <c r="T44" i="9"/>
  <c r="S44" i="9"/>
  <c r="X43" i="9"/>
  <c r="W43" i="9"/>
  <c r="V43" i="9"/>
  <c r="U43" i="9"/>
  <c r="T43" i="9"/>
  <c r="S43" i="9"/>
  <c r="X42" i="9"/>
  <c r="W42" i="9"/>
  <c r="V42" i="9"/>
  <c r="U42" i="9"/>
  <c r="T42" i="9"/>
  <c r="S42" i="9"/>
  <c r="X41" i="9"/>
  <c r="W41" i="9"/>
  <c r="V41" i="9"/>
  <c r="U41" i="9"/>
  <c r="T41" i="9"/>
  <c r="S41" i="9"/>
  <c r="X40" i="9"/>
  <c r="W40" i="9"/>
  <c r="V40" i="9"/>
  <c r="U40" i="9"/>
  <c r="T40" i="9"/>
  <c r="S40" i="9"/>
  <c r="X39" i="9"/>
  <c r="W39" i="9"/>
  <c r="V39" i="9"/>
  <c r="U39" i="9"/>
  <c r="T39" i="9"/>
  <c r="S39" i="9"/>
  <c r="X38" i="9"/>
  <c r="W38" i="9"/>
  <c r="V38" i="9"/>
  <c r="U38" i="9"/>
  <c r="T38" i="9"/>
  <c r="S38" i="9"/>
  <c r="X37" i="9"/>
  <c r="W37" i="9"/>
  <c r="V37" i="9"/>
  <c r="U37" i="9"/>
  <c r="T37" i="9"/>
  <c r="S37" i="9"/>
  <c r="X36" i="9"/>
  <c r="W36" i="9"/>
  <c r="V36" i="9"/>
  <c r="U36" i="9"/>
  <c r="T36" i="9"/>
  <c r="S36" i="9"/>
  <c r="X35" i="9"/>
  <c r="W35" i="9"/>
  <c r="V35" i="9"/>
  <c r="U35" i="9"/>
  <c r="T35" i="9"/>
  <c r="S35" i="9"/>
  <c r="X34" i="9"/>
  <c r="W34" i="9"/>
  <c r="V34" i="9"/>
  <c r="U34" i="9"/>
  <c r="T34" i="9"/>
  <c r="S34" i="9"/>
  <c r="X33" i="9"/>
  <c r="W33" i="9"/>
  <c r="V33" i="9"/>
  <c r="U33" i="9"/>
  <c r="T33" i="9"/>
  <c r="S33" i="9"/>
  <c r="X32" i="9"/>
  <c r="W32" i="9"/>
  <c r="V32" i="9"/>
  <c r="U32" i="9"/>
  <c r="T32" i="9"/>
  <c r="S32" i="9"/>
  <c r="X31" i="9"/>
  <c r="W31" i="9"/>
  <c r="V31" i="9"/>
  <c r="U31" i="9"/>
  <c r="T31" i="9"/>
  <c r="S31" i="9"/>
  <c r="X30" i="9"/>
  <c r="W30" i="9"/>
  <c r="V30" i="9"/>
  <c r="U30" i="9"/>
  <c r="T30" i="9"/>
  <c r="S30" i="9"/>
  <c r="X29" i="9"/>
  <c r="W29" i="9"/>
  <c r="V29" i="9"/>
  <c r="U29" i="9"/>
  <c r="T29" i="9"/>
  <c r="S29" i="9"/>
  <c r="X28" i="9"/>
  <c r="W28" i="9"/>
  <c r="V28" i="9"/>
  <c r="U28" i="9"/>
  <c r="T28" i="9"/>
  <c r="S28" i="9"/>
  <c r="X27" i="9"/>
  <c r="W27" i="9"/>
  <c r="V27" i="9"/>
  <c r="U27" i="9"/>
  <c r="T27" i="9"/>
  <c r="S27" i="9"/>
  <c r="X26" i="9"/>
  <c r="W26" i="9"/>
  <c r="V26" i="9"/>
  <c r="U26" i="9"/>
  <c r="T26" i="9"/>
  <c r="S26" i="9"/>
  <c r="X25" i="9"/>
  <c r="W25" i="9"/>
  <c r="V25" i="9"/>
  <c r="U25" i="9"/>
  <c r="T25" i="9"/>
  <c r="S25" i="9"/>
  <c r="X24" i="9"/>
  <c r="W24" i="9"/>
  <c r="V24" i="9"/>
  <c r="U24" i="9"/>
  <c r="T24" i="9"/>
  <c r="S24" i="9"/>
  <c r="X23" i="9"/>
  <c r="W23" i="9"/>
  <c r="V23" i="9"/>
  <c r="U23" i="9"/>
  <c r="T23" i="9"/>
  <c r="S23" i="9"/>
  <c r="X22" i="9"/>
  <c r="W22" i="9"/>
  <c r="V22" i="9"/>
  <c r="U22" i="9"/>
  <c r="T22" i="9"/>
  <c r="S22" i="9"/>
  <c r="X21" i="9"/>
  <c r="W21" i="9"/>
  <c r="V21" i="9"/>
  <c r="U21" i="9"/>
  <c r="T21" i="9"/>
  <c r="S21" i="9"/>
  <c r="X20" i="9"/>
  <c r="W20" i="9"/>
  <c r="V20" i="9"/>
  <c r="U20" i="9"/>
  <c r="T20" i="9"/>
  <c r="S20" i="9"/>
  <c r="X19" i="9"/>
  <c r="W19" i="9"/>
  <c r="V19" i="9"/>
  <c r="U19" i="9"/>
  <c r="T19" i="9"/>
  <c r="S19" i="9"/>
  <c r="X18" i="9"/>
  <c r="W18" i="9"/>
  <c r="V18" i="9"/>
  <c r="U18" i="9"/>
  <c r="T18" i="9"/>
  <c r="S18" i="9"/>
  <c r="X17" i="9"/>
  <c r="W17" i="9"/>
  <c r="V17" i="9"/>
  <c r="U17" i="9"/>
  <c r="T17" i="9"/>
  <c r="S17" i="9"/>
  <c r="X16" i="9"/>
  <c r="W16" i="9"/>
  <c r="V16" i="9"/>
  <c r="U16" i="9"/>
  <c r="T16" i="9"/>
  <c r="S16" i="9"/>
  <c r="X15" i="9"/>
  <c r="W15" i="9"/>
  <c r="V15" i="9"/>
  <c r="U15" i="9"/>
  <c r="T15" i="9"/>
  <c r="S15" i="9"/>
  <c r="X14" i="9"/>
  <c r="W14" i="9"/>
  <c r="V14" i="9"/>
  <c r="U14" i="9"/>
  <c r="T14" i="9"/>
  <c r="S14" i="9"/>
  <c r="X13" i="9"/>
  <c r="W13" i="9"/>
  <c r="V13" i="9"/>
  <c r="U13" i="9"/>
  <c r="T13" i="9"/>
  <c r="S13" i="9"/>
  <c r="X12" i="9"/>
  <c r="W12" i="9"/>
  <c r="V12" i="9"/>
  <c r="U12" i="9"/>
  <c r="T12" i="9"/>
  <c r="S12" i="9"/>
  <c r="X11" i="9"/>
  <c r="W11" i="9"/>
  <c r="V11" i="9"/>
  <c r="U11" i="9"/>
  <c r="T11" i="9"/>
  <c r="S11" i="9"/>
  <c r="R39" i="7"/>
  <c r="Q39" i="7" s="1"/>
  <c r="R38" i="7"/>
  <c r="Q38" i="7" s="1"/>
  <c r="R36" i="7"/>
  <c r="Q36" i="7" s="1"/>
  <c r="R33" i="9"/>
  <c r="Q33" i="9" s="1"/>
  <c r="R36" i="9"/>
  <c r="Q36" i="9" s="1"/>
  <c r="D54" i="9" l="1"/>
  <c r="N53" i="9"/>
  <c r="L53" i="9"/>
  <c r="R53" i="9" s="1"/>
  <c r="Q53" i="9" s="1"/>
  <c r="K53" i="9"/>
  <c r="J53" i="9"/>
  <c r="I53" i="9"/>
  <c r="H53" i="9"/>
  <c r="G53" i="9"/>
  <c r="F53" i="9"/>
  <c r="E53" i="9"/>
  <c r="N52" i="9"/>
  <c r="L52" i="9"/>
  <c r="R52" i="9" s="1"/>
  <c r="Q52" i="9" s="1"/>
  <c r="J52" i="9"/>
  <c r="I52" i="9"/>
  <c r="H52" i="9"/>
  <c r="G52" i="9"/>
  <c r="F52" i="9"/>
  <c r="E52" i="9"/>
  <c r="R51" i="9"/>
  <c r="Q51" i="9" s="1"/>
  <c r="R50" i="9"/>
  <c r="Q50" i="9" s="1"/>
  <c r="L49" i="9"/>
  <c r="R49" i="9" s="1"/>
  <c r="Q49" i="9" s="1"/>
  <c r="K49" i="9"/>
  <c r="K48" i="9"/>
  <c r="J48" i="9"/>
  <c r="I48" i="9"/>
  <c r="L48" i="9" s="1"/>
  <c r="R48" i="9" s="1"/>
  <c r="Q48" i="9" s="1"/>
  <c r="H48" i="9"/>
  <c r="G48" i="9"/>
  <c r="F48" i="9"/>
  <c r="E48" i="9"/>
  <c r="R47" i="9"/>
  <c r="Q47" i="9" s="1"/>
  <c r="L46" i="9"/>
  <c r="R46" i="9" s="1"/>
  <c r="Q46" i="9" s="1"/>
  <c r="K46" i="9"/>
  <c r="J46" i="9"/>
  <c r="I46" i="9"/>
  <c r="H46" i="9"/>
  <c r="F46" i="9"/>
  <c r="E46" i="9"/>
  <c r="R45" i="9"/>
  <c r="Q45" i="9" s="1"/>
  <c r="O44" i="9"/>
  <c r="P44" i="9" s="1"/>
  <c r="R43" i="9"/>
  <c r="Q43" i="9" s="1"/>
  <c r="R42" i="9"/>
  <c r="Q42" i="9" s="1"/>
  <c r="R41" i="9"/>
  <c r="Q41" i="9" s="1"/>
  <c r="P40" i="9"/>
  <c r="O40" i="9"/>
  <c r="R39" i="9"/>
  <c r="Q39" i="9" s="1"/>
  <c r="R38" i="9"/>
  <c r="Q38" i="9" s="1"/>
  <c r="R37" i="9"/>
  <c r="Q37" i="9" s="1"/>
  <c r="R35" i="9"/>
  <c r="Q35" i="9" s="1"/>
  <c r="R34" i="9"/>
  <c r="Q34" i="9" s="1"/>
  <c r="R32" i="9"/>
  <c r="Q32" i="9" s="1"/>
  <c r="N31" i="9"/>
  <c r="L31" i="9"/>
  <c r="R31" i="9" s="1"/>
  <c r="Q31" i="9" s="1"/>
  <c r="K31" i="9"/>
  <c r="J31" i="9"/>
  <c r="I31" i="9"/>
  <c r="H31" i="9"/>
  <c r="G31" i="9"/>
  <c r="F31" i="9"/>
  <c r="E31" i="9"/>
  <c r="R30" i="9"/>
  <c r="Q30" i="9" s="1"/>
  <c r="L29" i="9"/>
  <c r="R29" i="9" s="1"/>
  <c r="Q29" i="9" s="1"/>
  <c r="K29" i="9"/>
  <c r="N28" i="9"/>
  <c r="L28" i="9"/>
  <c r="R28" i="9" s="1"/>
  <c r="Q28" i="9" s="1"/>
  <c r="K28" i="9"/>
  <c r="J28" i="9"/>
  <c r="I28" i="9"/>
  <c r="H28" i="9"/>
  <c r="G28" i="9"/>
  <c r="F28" i="9"/>
  <c r="E28" i="9"/>
  <c r="O27" i="9"/>
  <c r="P27" i="9" s="1"/>
  <c r="R26" i="9"/>
  <c r="Q26" i="9" s="1"/>
  <c r="R25" i="9"/>
  <c r="Q25" i="9" s="1"/>
  <c r="O24" i="9"/>
  <c r="P24" i="9" s="1"/>
  <c r="R23" i="9"/>
  <c r="Q23" i="9" s="1"/>
  <c r="P22" i="9"/>
  <c r="N21" i="9"/>
  <c r="L21" i="9"/>
  <c r="R21" i="9" s="1"/>
  <c r="Q21" i="9" s="1"/>
  <c r="K21" i="9"/>
  <c r="J21" i="9"/>
  <c r="I21" i="9"/>
  <c r="H21" i="9"/>
  <c r="G21" i="9"/>
  <c r="F21" i="9"/>
  <c r="E21" i="9"/>
  <c r="P20" i="9"/>
  <c r="N20" i="9"/>
  <c r="J20" i="9"/>
  <c r="H20" i="9"/>
  <c r="G20" i="9"/>
  <c r="E20" i="9"/>
  <c r="P19" i="9"/>
  <c r="R18" i="9"/>
  <c r="Q18" i="9" s="1"/>
  <c r="O17" i="9"/>
  <c r="R16" i="9"/>
  <c r="Q16" i="9" s="1"/>
  <c r="P15" i="9"/>
  <c r="R14" i="9"/>
  <c r="Q14" i="9" s="1"/>
  <c r="R13" i="9"/>
  <c r="Q13" i="9" s="1"/>
  <c r="N12" i="9"/>
  <c r="L12" i="9"/>
  <c r="R12" i="9" s="1"/>
  <c r="K12" i="9"/>
  <c r="J12" i="9"/>
  <c r="I12" i="9"/>
  <c r="H12" i="9"/>
  <c r="G12" i="9"/>
  <c r="F12" i="9"/>
  <c r="E12" i="9"/>
  <c r="P11" i="9"/>
  <c r="G54" i="9" l="1"/>
  <c r="J54" i="9"/>
  <c r="I54" i="9"/>
  <c r="O54" i="9"/>
  <c r="K54" i="9"/>
  <c r="F54" i="9"/>
  <c r="N54" i="9"/>
  <c r="H54" i="9"/>
  <c r="E54" i="9"/>
  <c r="R54" i="9"/>
  <c r="Q12" i="9"/>
  <c r="Q54" i="9" s="1"/>
  <c r="L54" i="9"/>
  <c r="P17" i="9"/>
  <c r="P54" i="9" s="1"/>
  <c r="J58" i="7"/>
  <c r="I58" i="7"/>
  <c r="H58" i="7"/>
  <c r="J57" i="7"/>
  <c r="I57" i="7"/>
  <c r="H57" i="7"/>
  <c r="F49" i="7"/>
  <c r="E49" i="7"/>
  <c r="N21" i="7" l="1"/>
  <c r="H21" i="7"/>
  <c r="O18" i="7" l="1"/>
  <c r="O47" i="7" l="1"/>
  <c r="P47" i="7" s="1"/>
  <c r="O25" i="7"/>
  <c r="P25" i="7" s="1"/>
  <c r="R26" i="7" l="1"/>
  <c r="Q26" i="7" s="1"/>
  <c r="D59" i="7"/>
  <c r="K22" i="7"/>
  <c r="H22" i="7"/>
  <c r="E22" i="7"/>
  <c r="S22" i="7" s="1"/>
  <c r="O29" i="7" l="1"/>
  <c r="L31" i="7"/>
  <c r="K31" i="7"/>
  <c r="S31" i="7" s="1"/>
  <c r="L53" i="7"/>
  <c r="K53" i="7"/>
  <c r="S53" i="7" s="1"/>
  <c r="P18" i="7"/>
  <c r="O43" i="7"/>
  <c r="P29" i="7" l="1"/>
  <c r="O59" i="7"/>
  <c r="R31" i="7"/>
  <c r="Q31" i="7" s="1"/>
  <c r="R56" i="7"/>
  <c r="Q56" i="7" s="1"/>
  <c r="R55" i="7"/>
  <c r="Q55" i="7" s="1"/>
  <c r="R50" i="7"/>
  <c r="Q50" i="7" s="1"/>
  <c r="R48" i="7"/>
  <c r="Q48" i="7" s="1"/>
  <c r="R46" i="7"/>
  <c r="Q46" i="7" s="1"/>
  <c r="R45" i="7"/>
  <c r="Q45" i="7" s="1"/>
  <c r="R44" i="7"/>
  <c r="Q44" i="7" s="1"/>
  <c r="R42" i="7"/>
  <c r="Q42" i="7" s="1"/>
  <c r="R41" i="7"/>
  <c r="Q41" i="7" s="1"/>
  <c r="R40" i="7"/>
  <c r="Q40" i="7" s="1"/>
  <c r="R37" i="7"/>
  <c r="Q37" i="7" s="1"/>
  <c r="R33" i="7"/>
  <c r="Q33" i="7" s="1"/>
  <c r="R28" i="7"/>
  <c r="Q28" i="7" s="1"/>
  <c r="R24" i="7"/>
  <c r="Q24" i="7" s="1"/>
  <c r="R19" i="7"/>
  <c r="Q19" i="7" s="1"/>
  <c r="R17" i="7"/>
  <c r="Q17" i="7" s="1"/>
  <c r="R15" i="7"/>
  <c r="Q15" i="7" s="1"/>
  <c r="P43" i="7"/>
  <c r="P23" i="7"/>
  <c r="P21" i="7"/>
  <c r="P20" i="7"/>
  <c r="P16" i="7"/>
  <c r="P11" i="7"/>
  <c r="N58" i="7"/>
  <c r="N57" i="7"/>
  <c r="N34" i="7"/>
  <c r="N30" i="7"/>
  <c r="N22" i="7"/>
  <c r="N13" i="7"/>
  <c r="N59" i="7" s="1"/>
  <c r="R53" i="7"/>
  <c r="Q53" i="7" s="1"/>
  <c r="R14" i="7"/>
  <c r="Q14" i="7" s="1"/>
  <c r="J21" i="7"/>
  <c r="G21" i="7"/>
  <c r="E21" i="7"/>
  <c r="S21" i="7" s="1"/>
  <c r="L58" i="7"/>
  <c r="J51" i="7"/>
  <c r="J49" i="7"/>
  <c r="I49" i="7"/>
  <c r="H49" i="7"/>
  <c r="I51" i="7"/>
  <c r="H51" i="7"/>
  <c r="K51" i="7" s="1"/>
  <c r="J34" i="7"/>
  <c r="I34" i="7"/>
  <c r="H34" i="7"/>
  <c r="J30" i="7"/>
  <c r="I30" i="7"/>
  <c r="H30" i="7"/>
  <c r="J22" i="7"/>
  <c r="I22" i="7"/>
  <c r="J13" i="7"/>
  <c r="I13" i="7"/>
  <c r="H13" i="7"/>
  <c r="F58" i="7"/>
  <c r="E58" i="7"/>
  <c r="S58" i="7" s="1"/>
  <c r="K58" i="7"/>
  <c r="L57" i="7"/>
  <c r="L49" i="7"/>
  <c r="R49" i="7" s="1"/>
  <c r="Q49" i="7" s="1"/>
  <c r="K49" i="7"/>
  <c r="L34" i="7"/>
  <c r="R34" i="7" s="1"/>
  <c r="Q34" i="7" s="1"/>
  <c r="K34" i="7"/>
  <c r="L30" i="7"/>
  <c r="R30" i="7" s="1"/>
  <c r="Q30" i="7" s="1"/>
  <c r="K30" i="7"/>
  <c r="L22" i="7"/>
  <c r="R22" i="7" s="1"/>
  <c r="Q22" i="7" s="1"/>
  <c r="L13" i="7"/>
  <c r="K13" i="7"/>
  <c r="G58" i="7"/>
  <c r="G30" i="7"/>
  <c r="F30" i="7"/>
  <c r="E30" i="7"/>
  <c r="G57" i="7"/>
  <c r="F57" i="7"/>
  <c r="E57" i="7"/>
  <c r="S57" i="7" s="1"/>
  <c r="G51" i="7"/>
  <c r="F51" i="7"/>
  <c r="E51" i="7"/>
  <c r="S51" i="7" s="1"/>
  <c r="G34" i="7"/>
  <c r="F34" i="7"/>
  <c r="E34" i="7"/>
  <c r="S34" i="7" s="1"/>
  <c r="G22" i="7"/>
  <c r="F22" i="7"/>
  <c r="G13" i="7"/>
  <c r="F13" i="7"/>
  <c r="E13" i="7"/>
  <c r="S30" i="7" l="1"/>
  <c r="S49" i="7"/>
  <c r="H59" i="7"/>
  <c r="E59" i="7"/>
  <c r="I59" i="7"/>
  <c r="G59" i="7"/>
  <c r="R13" i="7"/>
  <c r="Q13" i="7" s="1"/>
  <c r="F59" i="7"/>
  <c r="P59" i="7"/>
  <c r="J59" i="7"/>
  <c r="K59" i="7"/>
  <c r="R58" i="7"/>
  <c r="Q58" i="7" s="1"/>
  <c r="R57" i="7"/>
  <c r="Q57" i="7" s="1"/>
  <c r="L51" i="7"/>
  <c r="L59" i="7" s="1"/>
  <c r="R35" i="7"/>
  <c r="Q35" i="7" s="1"/>
  <c r="R51" i="7" l="1"/>
  <c r="Q51" i="7" s="1"/>
  <c r="Q59" i="7" s="1"/>
  <c r="R59" i="7" l="1"/>
</calcChain>
</file>

<file path=xl/sharedStrings.xml><?xml version="1.0" encoding="utf-8"?>
<sst xmlns="http://schemas.openxmlformats.org/spreadsheetml/2006/main" count="225" uniqueCount="63">
  <si>
    <t>OOAD</t>
  </si>
  <si>
    <t xml:space="preserve">No. </t>
  </si>
  <si>
    <r>
      <t>Superficie de Terreno (m</t>
    </r>
    <r>
      <rPr>
        <b/>
        <vertAlign val="superscript"/>
        <sz val="10"/>
        <rFont val="Montserrat"/>
      </rPr>
      <t>2</t>
    </r>
    <r>
      <rPr>
        <b/>
        <sz val="10"/>
        <rFont val="Montserrat"/>
      </rPr>
      <t>)</t>
    </r>
  </si>
  <si>
    <r>
      <t>Superficie de Construcción (m</t>
    </r>
    <r>
      <rPr>
        <b/>
        <vertAlign val="superscript"/>
        <sz val="10"/>
        <rFont val="Montserrat"/>
      </rPr>
      <t>2</t>
    </r>
    <r>
      <rPr>
        <b/>
        <sz val="10"/>
        <rFont val="Montserrat"/>
      </rPr>
      <t>)</t>
    </r>
  </si>
  <si>
    <r>
      <t>Capacidad de Almacenaje (m</t>
    </r>
    <r>
      <rPr>
        <b/>
        <vertAlign val="superscript"/>
        <sz val="9"/>
        <rFont val="Montserrat"/>
      </rPr>
      <t>3</t>
    </r>
    <r>
      <rPr>
        <b/>
        <sz val="9"/>
        <rFont val="Montserrat"/>
      </rPr>
      <t>)</t>
    </r>
  </si>
  <si>
    <t>AGUASCALIENTES</t>
  </si>
  <si>
    <t>BAJA CALIFORNIA</t>
  </si>
  <si>
    <t>BAJA CALIFORNIA SUR</t>
  </si>
  <si>
    <t>CAMPECHE</t>
  </si>
  <si>
    <t>COAHUILA</t>
  </si>
  <si>
    <t>COLIMA</t>
  </si>
  <si>
    <t>CHIAPAS</t>
  </si>
  <si>
    <t>CHIHUAHUA</t>
  </si>
  <si>
    <t>NIVEL CENTRAL</t>
  </si>
  <si>
    <t>DURANGO</t>
  </si>
  <si>
    <t>GUANAJUATO</t>
  </si>
  <si>
    <t>GUERRERO</t>
  </si>
  <si>
    <t>HIDALGO</t>
  </si>
  <si>
    <t>JALISCO</t>
  </si>
  <si>
    <t>EDO. MEX. OTE.</t>
  </si>
  <si>
    <t>EDO. MEX. PTE.</t>
  </si>
  <si>
    <t>MICHOACAN</t>
  </si>
  <si>
    <t>MORELOS</t>
  </si>
  <si>
    <t>NAYARIT</t>
  </si>
  <si>
    <t>NUEVO LEON</t>
  </si>
  <si>
    <t>OAXACA</t>
  </si>
  <si>
    <t>PUEBLA</t>
  </si>
  <si>
    <t>QUERETARO</t>
  </si>
  <si>
    <t>QUINTANA ROO</t>
  </si>
  <si>
    <t>SAN LUIS POTOSI</t>
  </si>
  <si>
    <t>SINALOA</t>
  </si>
  <si>
    <t xml:space="preserve">SONORA    </t>
  </si>
  <si>
    <t>TABASCO</t>
  </si>
  <si>
    <t>TAMAULIPAS</t>
  </si>
  <si>
    <t>TLAXCALA</t>
  </si>
  <si>
    <t>VERACRUZ NORTE</t>
  </si>
  <si>
    <t>VERACRUZ SUR</t>
  </si>
  <si>
    <t>YUCATAN</t>
  </si>
  <si>
    <t>ZACATECAS</t>
  </si>
  <si>
    <t xml:space="preserve">35-36 </t>
  </si>
  <si>
    <t>NORTE, D. F.</t>
  </si>
  <si>
    <t>37-38</t>
  </si>
  <si>
    <t>SUR, D. F.</t>
  </si>
  <si>
    <t>Relacion de Almacenes Propios y Arrendados</t>
  </si>
  <si>
    <t>A</t>
  </si>
  <si>
    <t>P</t>
  </si>
  <si>
    <t>Tipo
*/</t>
  </si>
  <si>
    <t>*/ A=Arrendado, P= Propio</t>
  </si>
  <si>
    <t>Notas:</t>
  </si>
  <si>
    <t>Dentro de la superficie de contrucción existen áreas administrativas, no todo es exclusivo para almacenaje de bienes terapeuticos y no terapeuticos.</t>
  </si>
  <si>
    <t>No se cuentan con datos dentro del padrón inmobiliario referente a la altura de los inmubles para el estibaje, lo que puede ser determinante para la capacidad de almacenaje.</t>
  </si>
  <si>
    <t>En lo referente a la capacidad de almacenaje se considero la información existente en el padrón inmobiliario reportados por los OOAD.</t>
  </si>
  <si>
    <t>Expectativa de Cierre 2023</t>
  </si>
  <si>
    <t>Los OOAD solicitaron la autorización de inmueble con destino a subalmacen para ampliar su capacidad de almacenaje y así atender lo relacionado con la transferencia con los servIcios de salud, actualmente  se encuentran en proceso de integración de expedientes para su autorización del INDAABIN.</t>
  </si>
  <si>
    <t>Avance de Integración</t>
  </si>
  <si>
    <t>Importe de Renta 
Mensual
2023</t>
  </si>
  <si>
    <t>Importe de Renta 
Anual
2023</t>
  </si>
  <si>
    <t>Mensual</t>
  </si>
  <si>
    <t>Anual</t>
  </si>
  <si>
    <t>Importe de Conservación 
($ 1,756.23 x m2)</t>
  </si>
  <si>
    <t>TOTAL</t>
  </si>
  <si>
    <t>Cantidad 2023</t>
  </si>
  <si>
    <t>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</si>
</sst>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_-&quot;$&quot;\ * #,##0.00_-;\-&quot;$&quot;\ * #,##0.00_-;_-&quot;$&quot;\ * &quot;-&quot;??_-;_-@_-"/>
    <numFmt numFmtId="165" formatCode="_-* #,##0.00_-;\-* #,##0.00_-;_-* \-??_-;_-@_-"/>
    <numFmt numFmtId="166" formatCode="_-\$* #,##0.00_-;&quot;-$&quot;* #,##0.00_-;_-\$* \-??_-;_-@_-"/>
    <numFmt numFmtId="167" formatCode="#,##0.00_ ;\-#,##0.00\ "/>
    <numFmt numFmtId="168" formatCode="#,##0_ ;\-#,##0\ "/>
  </numFmts>
  <fonts count="17" x14ac:knownFonts="1">
    <font>
      <sz val="11"/>
      <color theme="1"/>
      <name val="Calibri"/>
      <family val="2"/>
      <scheme val="minor"/>
    </font>
    <font>
      <sz val="11"/>
      <color theme="1"/>
      <name val="Calibri"/>
      <family val="2"/>
      <scheme val="minor"/>
    </font>
    <font>
      <b/>
      <sz val="12"/>
      <name val="Montserrat"/>
    </font>
    <font>
      <sz val="10"/>
      <name val="Arial Unicode MS"/>
      <family val="2"/>
    </font>
    <font>
      <sz val="10"/>
      <name val="Arial"/>
      <family val="2"/>
    </font>
    <font>
      <b/>
      <sz val="9"/>
      <name val="Montserrat"/>
    </font>
    <font>
      <b/>
      <vertAlign val="superscript"/>
      <sz val="10"/>
      <name val="Montserrat"/>
    </font>
    <font>
      <b/>
      <sz val="10"/>
      <name val="Montserrat"/>
    </font>
    <font>
      <sz val="8"/>
      <name val="Montserrat"/>
    </font>
    <font>
      <b/>
      <vertAlign val="superscript"/>
      <sz val="9"/>
      <name val="Montserrat"/>
    </font>
    <font>
      <sz val="11"/>
      <name val="Calibri"/>
      <family val="2"/>
      <scheme val="minor"/>
    </font>
    <font>
      <b/>
      <sz val="12"/>
      <color rgb="FFFF0000"/>
      <name val="Montserrat"/>
    </font>
    <font>
      <sz val="12"/>
      <color theme="1"/>
      <name val="Calibri"/>
      <family val="2"/>
      <scheme val="minor"/>
    </font>
    <font>
      <u/>
      <sz val="9.35"/>
      <color indexed="12"/>
      <name val="Calibri"/>
      <family val="2"/>
    </font>
    <font>
      <sz val="11"/>
      <name val="Arial"/>
      <family val="2"/>
    </font>
    <font>
      <sz val="11"/>
      <color indexed="8"/>
      <name val="Calibri"/>
      <family val="2"/>
    </font>
    <font>
      <b/>
      <sz val="11"/>
      <color theme="1"/>
      <name val="Calibri"/>
      <family val="2"/>
      <scheme val="minor"/>
    </font>
  </fonts>
  <fills count="4">
    <fill>
      <patternFill patternType="none"/>
    </fill>
    <fill>
      <patternFill patternType="gray125"/>
    </fill>
    <fill>
      <patternFill patternType="solid">
        <fgColor rgb="FF92D050"/>
        <bgColor indexed="64"/>
      </patternFill>
    </fill>
    <fill>
      <patternFill patternType="solid">
        <fgColor rgb="FFFFFF00"/>
        <bgColor indexed="64"/>
      </patternFill>
    </fill>
  </fills>
  <borders count="3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30">
    <xf numFmtId="0" fontId="0" fillId="0" borderId="0"/>
    <xf numFmtId="43" fontId="1" fillId="0" borderId="0" applyFont="0" applyFill="0" applyBorder="0" applyAlignment="0" applyProtection="0"/>
    <xf numFmtId="0" fontId="3" fillId="0" borderId="0"/>
    <xf numFmtId="0" fontId="4" fillId="0" borderId="0"/>
    <xf numFmtId="0" fontId="4" fillId="0" borderId="0"/>
    <xf numFmtId="0" fontId="3" fillId="0" borderId="0"/>
    <xf numFmtId="164" fontId="12" fillId="0" borderId="0" applyFont="0" applyFill="0" applyBorder="0" applyAlignment="0" applyProtection="0"/>
    <xf numFmtId="0" fontId="13" fillId="0" borderId="0" applyNumberFormat="0" applyFill="0" applyBorder="0" applyAlignment="0" applyProtection="0">
      <alignment vertical="top"/>
      <protection locked="0"/>
    </xf>
    <xf numFmtId="165" fontId="4" fillId="0" borderId="0" applyFill="0" applyBorder="0" applyAlignment="0" applyProtection="0"/>
    <xf numFmtId="43" fontId="4" fillId="0" borderId="0" applyFont="0" applyFill="0" applyBorder="0" applyAlignment="0" applyProtection="0"/>
    <xf numFmtId="166" fontId="4" fillId="0" borderId="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0" fontId="4" fillId="0" borderId="0"/>
    <xf numFmtId="0" fontId="14" fillId="0" borderId="0" applyNumberFormat="0" applyFill="0" applyBorder="0" applyAlignment="0" applyProtection="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1" fillId="0" borderId="0"/>
    <xf numFmtId="0" fontId="1" fillId="0" borderId="0"/>
    <xf numFmtId="0" fontId="1" fillId="0" borderId="0"/>
    <xf numFmtId="0" fontId="1" fillId="0" borderId="0"/>
    <xf numFmtId="9" fontId="15"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cellStyleXfs>
  <cellXfs count="92">
    <xf numFmtId="0" fontId="0" fillId="0" borderId="0" xfId="0"/>
    <xf numFmtId="0" fontId="0" fillId="0" borderId="0" xfId="0" applyAlignment="1">
      <alignment horizontal="left"/>
    </xf>
    <xf numFmtId="49" fontId="2" fillId="0" borderId="0" xfId="0" applyNumberFormat="1" applyFont="1" applyAlignment="1">
      <alignment horizontal="left"/>
    </xf>
    <xf numFmtId="0" fontId="10" fillId="0" borderId="0" xfId="0" applyFont="1"/>
    <xf numFmtId="0" fontId="8" fillId="0" borderId="0" xfId="0" applyFont="1" applyAlignment="1">
      <alignment horizontal="left" vertical="center"/>
    </xf>
    <xf numFmtId="0" fontId="8" fillId="0" borderId="2" xfId="0" applyFont="1" applyBorder="1" applyAlignment="1">
      <alignment horizontal="left" vertical="center"/>
    </xf>
    <xf numFmtId="49" fontId="11" fillId="0" borderId="0" xfId="0" applyNumberFormat="1" applyFont="1" applyAlignment="1">
      <alignment horizontal="left"/>
    </xf>
    <xf numFmtId="43" fontId="8" fillId="0" borderId="2" xfId="1" applyFont="1" applyBorder="1" applyAlignment="1">
      <alignment horizontal="center" vertical="center"/>
    </xf>
    <xf numFmtId="43" fontId="8" fillId="0" borderId="2" xfId="0" applyNumberFormat="1" applyFont="1" applyBorder="1" applyAlignment="1">
      <alignment horizontal="center" vertical="center"/>
    </xf>
    <xf numFmtId="43" fontId="8" fillId="0" borderId="2" xfId="1" applyFont="1" applyFill="1" applyBorder="1" applyAlignment="1">
      <alignment horizontal="center" vertical="center"/>
    </xf>
    <xf numFmtId="0" fontId="8" fillId="0" borderId="7" xfId="0" applyFont="1" applyBorder="1" applyAlignment="1">
      <alignment vertical="center"/>
    </xf>
    <xf numFmtId="0" fontId="8" fillId="0" borderId="4" xfId="0" applyFont="1" applyBorder="1" applyAlignment="1">
      <alignment horizontal="center" vertical="center"/>
    </xf>
    <xf numFmtId="43" fontId="8" fillId="0" borderId="8" xfId="1" applyFont="1" applyBorder="1" applyAlignment="1">
      <alignment horizontal="center" vertical="center" wrapText="1"/>
    </xf>
    <xf numFmtId="43" fontId="8" fillId="0" borderId="9" xfId="1" applyFont="1" applyBorder="1" applyAlignment="1">
      <alignment horizontal="center" vertical="center"/>
    </xf>
    <xf numFmtId="43" fontId="8" fillId="0" borderId="8" xfId="0" applyNumberFormat="1" applyFont="1" applyBorder="1" applyAlignment="1">
      <alignment horizontal="center" vertical="center" wrapText="1"/>
    </xf>
    <xf numFmtId="43" fontId="8" fillId="0" borderId="9" xfId="0" applyNumberFormat="1" applyFont="1" applyBorder="1" applyAlignment="1">
      <alignment horizontal="center" vertical="center"/>
    </xf>
    <xf numFmtId="43" fontId="8" fillId="0" borderId="8" xfId="1" applyFont="1" applyBorder="1" applyAlignment="1">
      <alignment horizontal="center" vertical="center"/>
    </xf>
    <xf numFmtId="43" fontId="8" fillId="0" borderId="8" xfId="0" applyNumberFormat="1" applyFont="1" applyBorder="1" applyAlignment="1">
      <alignment horizontal="center" vertical="center"/>
    </xf>
    <xf numFmtId="0" fontId="8" fillId="0" borderId="8" xfId="0" applyFont="1" applyBorder="1" applyAlignment="1">
      <alignment horizontal="center" vertical="center"/>
    </xf>
    <xf numFmtId="0" fontId="8" fillId="0" borderId="17" xfId="0" applyFont="1" applyBorder="1" applyAlignment="1">
      <alignment horizontal="center" vertical="center"/>
    </xf>
    <xf numFmtId="43" fontId="8" fillId="3" borderId="8" xfId="0" applyNumberFormat="1" applyFont="1" applyFill="1" applyBorder="1" applyAlignment="1">
      <alignment horizontal="center" vertical="center"/>
    </xf>
    <xf numFmtId="43" fontId="8" fillId="3" borderId="2" xfId="0" applyNumberFormat="1" applyFont="1" applyFill="1" applyBorder="1" applyAlignment="1">
      <alignment horizontal="center" vertical="center"/>
    </xf>
    <xf numFmtId="0" fontId="0" fillId="3" borderId="22" xfId="0" applyFill="1" applyBorder="1"/>
    <xf numFmtId="43" fontId="8" fillId="0" borderId="4" xfId="0" applyNumberFormat="1" applyFont="1" applyBorder="1" applyAlignment="1">
      <alignment horizontal="center" vertical="center"/>
    </xf>
    <xf numFmtId="9" fontId="8" fillId="3" borderId="4" xfId="29" applyFont="1" applyFill="1" applyBorder="1" applyAlignment="1">
      <alignment horizontal="center" vertical="center"/>
    </xf>
    <xf numFmtId="9" fontId="8" fillId="0" borderId="4" xfId="29" applyFont="1" applyBorder="1" applyAlignment="1">
      <alignment horizontal="center" vertical="center"/>
    </xf>
    <xf numFmtId="9" fontId="8" fillId="0" borderId="4" xfId="29" applyFont="1" applyFill="1" applyBorder="1" applyAlignment="1">
      <alignment horizontal="center" vertical="center"/>
    </xf>
    <xf numFmtId="167" fontId="8" fillId="0" borderId="9" xfId="1" applyNumberFormat="1" applyFont="1" applyBorder="1" applyAlignment="1">
      <alignment horizontal="right" vertical="center"/>
    </xf>
    <xf numFmtId="0" fontId="8" fillId="0" borderId="5" xfId="0" applyFont="1" applyBorder="1" applyAlignment="1">
      <alignment horizontal="center" vertical="center"/>
    </xf>
    <xf numFmtId="43" fontId="8" fillId="0" borderId="16" xfId="1" applyFont="1" applyBorder="1" applyAlignment="1">
      <alignment horizontal="center" vertical="center" wrapText="1"/>
    </xf>
    <xf numFmtId="43" fontId="8" fillId="0" borderId="3" xfId="1" applyFont="1" applyBorder="1" applyAlignment="1">
      <alignment horizontal="center" vertical="center"/>
    </xf>
    <xf numFmtId="43" fontId="8" fillId="0" borderId="28" xfId="1" applyFont="1" applyBorder="1" applyAlignment="1">
      <alignment horizontal="center" vertical="center"/>
    </xf>
    <xf numFmtId="43" fontId="8" fillId="0" borderId="16" xfId="1" applyFont="1" applyBorder="1" applyAlignment="1">
      <alignment horizontal="center" vertical="center"/>
    </xf>
    <xf numFmtId="43" fontId="8" fillId="3" borderId="16" xfId="1" applyFont="1" applyFill="1" applyBorder="1" applyAlignment="1">
      <alignment horizontal="center" vertical="center"/>
    </xf>
    <xf numFmtId="43" fontId="8" fillId="3" borderId="3" xfId="1" applyFont="1" applyFill="1" applyBorder="1" applyAlignment="1">
      <alignment horizontal="center" vertical="center"/>
    </xf>
    <xf numFmtId="9" fontId="8" fillId="3" borderId="5" xfId="29" applyFont="1" applyFill="1" applyBorder="1" applyAlignment="1">
      <alignment horizontal="center" vertical="center"/>
    </xf>
    <xf numFmtId="0" fontId="7" fillId="2" borderId="1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7" fillId="2" borderId="32" xfId="0" applyFont="1" applyFill="1" applyBorder="1" applyAlignment="1">
      <alignment horizontal="center" vertical="center" wrapText="1"/>
    </xf>
    <xf numFmtId="43" fontId="8" fillId="0" borderId="8" xfId="1" applyFont="1" applyFill="1" applyBorder="1" applyAlignment="1">
      <alignment horizontal="center" vertical="center"/>
    </xf>
    <xf numFmtId="43" fontId="0" fillId="0" borderId="0" xfId="0" applyNumberFormat="1"/>
    <xf numFmtId="0" fontId="8" fillId="0" borderId="1" xfId="0" applyFont="1" applyBorder="1" applyAlignment="1">
      <alignment horizontal="center" vertical="center"/>
    </xf>
    <xf numFmtId="0" fontId="16" fillId="0" borderId="0" xfId="0" applyFont="1" applyAlignment="1">
      <alignment horizontal="center"/>
    </xf>
    <xf numFmtId="43" fontId="16" fillId="0" borderId="0" xfId="1" applyFont="1" applyBorder="1" applyAlignment="1">
      <alignment horizontal="center"/>
    </xf>
    <xf numFmtId="0" fontId="8" fillId="0" borderId="7" xfId="0" applyFont="1" applyBorder="1" applyAlignment="1">
      <alignment horizontal="left" vertical="center"/>
    </xf>
    <xf numFmtId="43" fontId="8" fillId="0" borderId="34" xfId="0" applyNumberFormat="1" applyFont="1" applyBorder="1" applyAlignment="1">
      <alignment horizontal="center" vertical="center"/>
    </xf>
    <xf numFmtId="0" fontId="8" fillId="0" borderId="34"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43" fontId="8" fillId="0" borderId="17" xfId="0" applyNumberFormat="1" applyFont="1" applyBorder="1" applyAlignment="1">
      <alignment horizontal="center" vertical="center" wrapText="1"/>
    </xf>
    <xf numFmtId="43" fontId="8" fillId="0" borderId="7" xfId="1" applyFont="1" applyFill="1" applyBorder="1" applyAlignment="1">
      <alignment horizontal="center" vertical="center"/>
    </xf>
    <xf numFmtId="43" fontId="8" fillId="0" borderId="35" xfId="0" applyNumberFormat="1" applyFont="1" applyBorder="1" applyAlignment="1">
      <alignment horizontal="center" vertical="center"/>
    </xf>
    <xf numFmtId="43" fontId="8" fillId="0" borderId="17" xfId="0" applyNumberFormat="1" applyFont="1" applyBorder="1" applyAlignment="1">
      <alignment horizontal="center" vertical="center"/>
    </xf>
    <xf numFmtId="43" fontId="8" fillId="0" borderId="6" xfId="1" applyFont="1" applyFill="1" applyBorder="1" applyAlignment="1">
      <alignment horizontal="center" vertical="center"/>
    </xf>
    <xf numFmtId="43" fontId="8" fillId="0" borderId="35" xfId="1" applyFont="1" applyBorder="1" applyAlignment="1">
      <alignment horizontal="center" vertical="center"/>
    </xf>
    <xf numFmtId="43" fontId="16" fillId="0" borderId="26" xfId="1" applyFont="1" applyBorder="1" applyAlignment="1">
      <alignment horizontal="center"/>
    </xf>
    <xf numFmtId="168" fontId="16" fillId="0" borderId="22" xfId="1" applyNumberFormat="1" applyFont="1" applyBorder="1" applyAlignment="1">
      <alignment horizontal="center"/>
    </xf>
    <xf numFmtId="43" fontId="16" fillId="0" borderId="36" xfId="1" applyFont="1" applyBorder="1" applyAlignment="1">
      <alignment horizontal="center"/>
    </xf>
    <xf numFmtId="43" fontId="16" fillId="0" borderId="37" xfId="1" applyFont="1" applyBorder="1" applyAlignment="1">
      <alignment horizontal="center"/>
    </xf>
    <xf numFmtId="43" fontId="16" fillId="0" borderId="22" xfId="1" applyFont="1" applyBorder="1" applyAlignment="1">
      <alignment horizontal="center"/>
    </xf>
    <xf numFmtId="0" fontId="8" fillId="0" borderId="10" xfId="0" applyFont="1" applyBorder="1" applyAlignment="1">
      <alignment horizontal="center" vertical="center"/>
    </xf>
    <xf numFmtId="0" fontId="8" fillId="0" borderId="33" xfId="0" applyFont="1" applyBorder="1" applyAlignment="1">
      <alignment horizontal="left" vertical="center"/>
    </xf>
    <xf numFmtId="43" fontId="8" fillId="0" borderId="9" xfId="1" applyFont="1" applyFill="1" applyBorder="1" applyAlignment="1">
      <alignment horizontal="center" vertical="center"/>
    </xf>
    <xf numFmtId="43" fontId="0" fillId="3" borderId="0" xfId="0" applyNumberFormat="1" applyFill="1"/>
    <xf numFmtId="0" fontId="7" fillId="2" borderId="24"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7" fillId="2" borderId="10"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12" xfId="0" applyFont="1" applyFill="1" applyBorder="1" applyAlignment="1">
      <alignment horizontal="center" vertical="center" wrapText="1"/>
    </xf>
    <xf numFmtId="0" fontId="7" fillId="2" borderId="30" xfId="0" applyFont="1" applyFill="1" applyBorder="1" applyAlignment="1">
      <alignment horizontal="center" vertical="center"/>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8" fillId="0" borderId="17" xfId="0" applyFont="1" applyBorder="1" applyAlignment="1">
      <alignment horizontal="center" vertical="center"/>
    </xf>
    <xf numFmtId="0" fontId="8" fillId="0" borderId="16" xfId="0" applyFont="1" applyBorder="1" applyAlignment="1">
      <alignment horizontal="center" vertical="center"/>
    </xf>
    <xf numFmtId="0" fontId="8" fillId="0" borderId="7" xfId="0" applyFont="1" applyBorder="1" applyAlignment="1">
      <alignment horizontal="left" vertical="center"/>
    </xf>
    <xf numFmtId="0" fontId="8" fillId="0" borderId="3" xfId="0" applyFont="1" applyBorder="1" applyAlignment="1">
      <alignment horizontal="left" vertical="center"/>
    </xf>
    <xf numFmtId="0" fontId="16" fillId="0" borderId="24" xfId="0" applyFont="1" applyBorder="1" applyAlignment="1">
      <alignment horizontal="center"/>
    </xf>
    <xf numFmtId="0" fontId="16" fillId="0" borderId="25" xfId="0" applyFont="1" applyBorder="1" applyAlignment="1">
      <alignment horizontal="center"/>
    </xf>
    <xf numFmtId="0" fontId="8" fillId="0" borderId="23" xfId="0" applyFont="1" applyBorder="1" applyAlignment="1">
      <alignment horizontal="left" vertical="center" wrapText="1"/>
    </xf>
    <xf numFmtId="0" fontId="8" fillId="0" borderId="0" xfId="0" applyFont="1" applyAlignment="1">
      <alignment horizontal="left" vertical="center" wrapText="1"/>
    </xf>
    <xf numFmtId="0" fontId="8" fillId="0" borderId="10" xfId="0" applyFont="1" applyBorder="1" applyAlignment="1">
      <alignment horizontal="center" vertical="center"/>
    </xf>
    <xf numFmtId="0" fontId="8" fillId="0" borderId="33" xfId="0" applyFont="1" applyBorder="1" applyAlignment="1">
      <alignment horizontal="left" vertical="center"/>
    </xf>
  </cellXfs>
  <cellStyles count="30">
    <cellStyle name="Currency 3" xfId="6" xr:uid="{00000000-0005-0000-0000-000000000000}"/>
    <cellStyle name="Hipervínculo 2" xfId="7" xr:uid="{00000000-0005-0000-0000-000001000000}"/>
    <cellStyle name="Millares" xfId="1" builtinId="3"/>
    <cellStyle name="Millares 2" xfId="8" xr:uid="{00000000-0005-0000-0000-000003000000}"/>
    <cellStyle name="Millares 3" xfId="9" xr:uid="{00000000-0005-0000-0000-000004000000}"/>
    <cellStyle name="Moneda 2" xfId="10" xr:uid="{00000000-0005-0000-0000-000005000000}"/>
    <cellStyle name="Moneda 3" xfId="11" xr:uid="{00000000-0005-0000-0000-000006000000}"/>
    <cellStyle name="Moneda 4" xfId="12" xr:uid="{00000000-0005-0000-0000-000007000000}"/>
    <cellStyle name="Moneda 5" xfId="13" xr:uid="{00000000-0005-0000-0000-000008000000}"/>
    <cellStyle name="Nor}al" xfId="14" xr:uid="{00000000-0005-0000-0000-000009000000}"/>
    <cellStyle name="Normal" xfId="0" builtinId="0"/>
    <cellStyle name="Normal 11" xfId="15" xr:uid="{00000000-0005-0000-0000-00000B000000}"/>
    <cellStyle name="Normal 15" xfId="16" xr:uid="{00000000-0005-0000-0000-00000C000000}"/>
    <cellStyle name="Normal 2" xfId="4" xr:uid="{00000000-0005-0000-0000-00000D000000}"/>
    <cellStyle name="Normal 2 2" xfId="3" xr:uid="{00000000-0005-0000-0000-00000E000000}"/>
    <cellStyle name="Normal 2 2 2 2" xfId="17" xr:uid="{00000000-0005-0000-0000-00000F000000}"/>
    <cellStyle name="Normal 2 3" xfId="18" xr:uid="{00000000-0005-0000-0000-000010000000}"/>
    <cellStyle name="Normal 20" xfId="19" xr:uid="{00000000-0005-0000-0000-000011000000}"/>
    <cellStyle name="Normal 3" xfId="5" xr:uid="{00000000-0005-0000-0000-000012000000}"/>
    <cellStyle name="Normal 3 2 2" xfId="2" xr:uid="{00000000-0005-0000-0000-000013000000}"/>
    <cellStyle name="Normal 4" xfId="20" xr:uid="{00000000-0005-0000-0000-000014000000}"/>
    <cellStyle name="Normal 4 2 10" xfId="21" xr:uid="{00000000-0005-0000-0000-000015000000}"/>
    <cellStyle name="Normal 4 6" xfId="22" xr:uid="{00000000-0005-0000-0000-000016000000}"/>
    <cellStyle name="Normal 5" xfId="23" xr:uid="{00000000-0005-0000-0000-000017000000}"/>
    <cellStyle name="Normal 6" xfId="24" xr:uid="{00000000-0005-0000-0000-000018000000}"/>
    <cellStyle name="Normal 7" xfId="25" xr:uid="{00000000-0005-0000-0000-000019000000}"/>
    <cellStyle name="Normal 8" xfId="26" xr:uid="{00000000-0005-0000-0000-00001A000000}"/>
    <cellStyle name="Porcentaje" xfId="29" builtinId="5"/>
    <cellStyle name="Porcentaje 2" xfId="27" xr:uid="{00000000-0005-0000-0000-00001C000000}"/>
    <cellStyle name="Porcentual 2" xfId="28" xr:uid="{00000000-0005-0000-0000-00001D000000}"/>
  </cellStyles>
  <dxfs count="0"/>
  <tableStyles count="0" defaultTableStyle="TableStyleMedium2" defaultPivotStyle="PivotStyleLight16"/>
  <colors>
    <mruColors>
      <color rgb="FF61D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1</xdr:row>
      <xdr:rowOff>66675</xdr:rowOff>
    </xdr:from>
    <xdr:to>
      <xdr:col>4</xdr:col>
      <xdr:colOff>428625</xdr:colOff>
      <xdr:row>5</xdr:row>
      <xdr:rowOff>38100</xdr:rowOff>
    </xdr:to>
    <xdr:pic>
      <xdr:nvPicPr>
        <xdr:cNvPr id="2" name="2 Imagen">
          <a:extLst>
            <a:ext uri="{FF2B5EF4-FFF2-40B4-BE49-F238E27FC236}">
              <a16:creationId xmlns:a16="http://schemas.microsoft.com/office/drawing/2014/main" id="{33B26969-FED3-4502-8946-62F26F5636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817" r="2817"/>
        <a:stretch>
          <a:fillRect/>
        </a:stretch>
      </xdr:blipFill>
      <xdr:spPr bwMode="auto">
        <a:xfrm>
          <a:off x="161925" y="257175"/>
          <a:ext cx="34385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161925</xdr:colOff>
      <xdr:row>1</xdr:row>
      <xdr:rowOff>66675</xdr:rowOff>
    </xdr:from>
    <xdr:to>
      <xdr:col>4</xdr:col>
      <xdr:colOff>428625</xdr:colOff>
      <xdr:row>5</xdr:row>
      <xdr:rowOff>38100</xdr:rowOff>
    </xdr:to>
    <xdr:pic>
      <xdr:nvPicPr>
        <xdr:cNvPr id="2" name="2 Imagen">
          <a:extLst>
            <a:ext uri="{FF2B5EF4-FFF2-40B4-BE49-F238E27FC236}">
              <a16:creationId xmlns:a16="http://schemas.microsoft.com/office/drawing/2014/main" id="{85D81F7E-3AC8-4664-86E9-F3F42D2769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817" r="2817"/>
        <a:stretch>
          <a:fillRect/>
        </a:stretch>
      </xdr:blipFill>
      <xdr:spPr bwMode="auto">
        <a:xfrm>
          <a:off x="161925" y="257175"/>
          <a:ext cx="33718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B9D18-94FF-47C3-9EFA-E62B04CE2393}">
  <sheetPr>
    <pageSetUpPr fitToPage="1"/>
  </sheetPr>
  <dimension ref="A7:X61"/>
  <sheetViews>
    <sheetView zoomScaleNormal="100" workbookViewId="0">
      <pane xSplit="3" ySplit="10" topLeftCell="D11" activePane="bottomRight" state="frozen"/>
      <selection pane="topRight" activeCell="D1" sqref="D1"/>
      <selection pane="bottomLeft" activeCell="A11" sqref="A11"/>
      <selection pane="bottomRight" activeCell="D11" sqref="D11"/>
    </sheetView>
  </sheetViews>
  <sheetFormatPr baseColWidth="10" defaultRowHeight="15" x14ac:dyDescent="0.25"/>
  <cols>
    <col min="1" max="1" width="6.85546875" customWidth="1"/>
    <col min="2" max="2" width="23.85546875" customWidth="1"/>
    <col min="3" max="3" width="6.28515625" customWidth="1"/>
    <col min="4" max="4" width="10.5703125" customWidth="1"/>
    <col min="5" max="5" width="15" customWidth="1"/>
    <col min="6" max="7" width="14.7109375" bestFit="1" customWidth="1"/>
    <col min="8" max="8" width="14.140625" bestFit="1" customWidth="1"/>
    <col min="9" max="10" width="14.7109375" bestFit="1" customWidth="1"/>
    <col min="11" max="11" width="14.140625" bestFit="1" customWidth="1"/>
    <col min="12" max="12" width="14.7109375" bestFit="1" customWidth="1"/>
    <col min="13" max="13" width="12.42578125" customWidth="1"/>
    <col min="14" max="14" width="16.140625" customWidth="1"/>
    <col min="15" max="16" width="14.7109375" bestFit="1" customWidth="1"/>
    <col min="17" max="17" width="14.7109375" customWidth="1"/>
    <col min="18" max="18" width="15.42578125" customWidth="1"/>
    <col min="19" max="19" width="11.85546875" hidden="1" customWidth="1"/>
    <col min="20" max="24" width="0" hidden="1" customWidth="1"/>
  </cols>
  <sheetData>
    <row r="7" spans="1:24" ht="18.75" x14ac:dyDescent="0.35">
      <c r="A7" s="2" t="s">
        <v>43</v>
      </c>
    </row>
    <row r="8" spans="1:24" ht="19.5" thickBot="1" x14ac:dyDescent="0.4">
      <c r="A8" s="2"/>
      <c r="B8" s="6"/>
      <c r="C8" s="6"/>
      <c r="D8" s="6"/>
      <c r="E8" s="1"/>
      <c r="F8" s="1"/>
    </row>
    <row r="9" spans="1:24" ht="33.75" customHeight="1" thickBot="1" x14ac:dyDescent="0.3">
      <c r="A9" s="73" t="s">
        <v>1</v>
      </c>
      <c r="B9" s="75" t="s">
        <v>0</v>
      </c>
      <c r="C9" s="77" t="s">
        <v>46</v>
      </c>
      <c r="D9" s="77" t="s">
        <v>61</v>
      </c>
      <c r="E9" s="79">
        <v>2021</v>
      </c>
      <c r="F9" s="80"/>
      <c r="G9" s="81"/>
      <c r="H9" s="79">
        <v>2022</v>
      </c>
      <c r="I9" s="80"/>
      <c r="J9" s="81"/>
      <c r="K9" s="68" t="s">
        <v>52</v>
      </c>
      <c r="L9" s="69"/>
      <c r="M9" s="69"/>
      <c r="N9" s="70"/>
      <c r="O9" s="71" t="s">
        <v>55</v>
      </c>
      <c r="P9" s="71" t="s">
        <v>56</v>
      </c>
      <c r="Q9" s="68" t="s">
        <v>59</v>
      </c>
      <c r="R9" s="70"/>
    </row>
    <row r="10" spans="1:24" ht="52.5" customHeight="1" thickBot="1" x14ac:dyDescent="0.3">
      <c r="A10" s="74"/>
      <c r="B10" s="76"/>
      <c r="C10" s="78"/>
      <c r="D10" s="78"/>
      <c r="E10" s="36" t="s">
        <v>2</v>
      </c>
      <c r="F10" s="37" t="s">
        <v>3</v>
      </c>
      <c r="G10" s="38" t="s">
        <v>4</v>
      </c>
      <c r="H10" s="36" t="s">
        <v>2</v>
      </c>
      <c r="I10" s="37" t="s">
        <v>3</v>
      </c>
      <c r="J10" s="38" t="s">
        <v>4</v>
      </c>
      <c r="K10" s="39" t="s">
        <v>2</v>
      </c>
      <c r="L10" s="40" t="s">
        <v>3</v>
      </c>
      <c r="M10" s="41" t="s">
        <v>54</v>
      </c>
      <c r="N10" s="38" t="s">
        <v>4</v>
      </c>
      <c r="O10" s="72"/>
      <c r="P10" s="72"/>
      <c r="Q10" s="42" t="s">
        <v>57</v>
      </c>
      <c r="R10" s="42" t="s">
        <v>58</v>
      </c>
    </row>
    <row r="11" spans="1:24" x14ac:dyDescent="0.25">
      <c r="A11" s="64">
        <v>1</v>
      </c>
      <c r="B11" s="65" t="s">
        <v>5</v>
      </c>
      <c r="C11" s="28" t="s">
        <v>44</v>
      </c>
      <c r="D11" s="45">
        <v>1</v>
      </c>
      <c r="E11" s="29">
        <v>4825</v>
      </c>
      <c r="F11" s="30">
        <v>3364.33</v>
      </c>
      <c r="G11" s="31">
        <v>14522.23</v>
      </c>
      <c r="H11" s="32">
        <v>4825</v>
      </c>
      <c r="I11" s="30">
        <v>3364.33</v>
      </c>
      <c r="J11" s="31">
        <v>14522.23</v>
      </c>
      <c r="K11" s="32">
        <v>4825</v>
      </c>
      <c r="L11" s="30">
        <v>3364.33</v>
      </c>
      <c r="M11" s="25"/>
      <c r="N11" s="31">
        <v>14522.23</v>
      </c>
      <c r="O11" s="31">
        <v>319000</v>
      </c>
      <c r="P11" s="31">
        <f>319000*12</f>
        <v>3828000</v>
      </c>
      <c r="Q11" s="31"/>
      <c r="R11" s="31"/>
      <c r="S11" s="44" t="str">
        <f>IF(E11=H11,"ok","variación")</f>
        <v>ok</v>
      </c>
      <c r="T11" s="44" t="str">
        <f>IF(F11=I11,"ok","variación")</f>
        <v>ok</v>
      </c>
      <c r="U11" s="44" t="str">
        <f>IF(G11=J11,"ok","variación")</f>
        <v>ok</v>
      </c>
      <c r="V11" s="44" t="str">
        <f>IF(H11=K11,"ok","variación")</f>
        <v>ok</v>
      </c>
      <c r="W11" s="44" t="str">
        <f>IF(I11=L11,"ok","variación")</f>
        <v>ok</v>
      </c>
      <c r="X11" s="44" t="str">
        <f>IF(J11=N11,"ok","variación")</f>
        <v>ok</v>
      </c>
    </row>
    <row r="12" spans="1:24" s="3" customFormat="1" x14ac:dyDescent="0.25">
      <c r="A12" s="18">
        <v>2</v>
      </c>
      <c r="B12" s="5" t="s">
        <v>6</v>
      </c>
      <c r="C12" s="11" t="s">
        <v>45</v>
      </c>
      <c r="D12" s="45">
        <v>1</v>
      </c>
      <c r="E12" s="14">
        <f>11958+10000</f>
        <v>21958</v>
      </c>
      <c r="F12" s="8">
        <f>5400+3780</f>
        <v>9180</v>
      </c>
      <c r="G12" s="15">
        <f>5000+3200</f>
        <v>8200</v>
      </c>
      <c r="H12" s="17">
        <f>11958+10000</f>
        <v>21958</v>
      </c>
      <c r="I12" s="8">
        <f>5400+3780</f>
        <v>9180</v>
      </c>
      <c r="J12" s="15">
        <f>5000+3200</f>
        <v>8200</v>
      </c>
      <c r="K12" s="17">
        <f>11958+10000</f>
        <v>21958</v>
      </c>
      <c r="L12" s="8">
        <f>5400+3780</f>
        <v>9180</v>
      </c>
      <c r="M12" s="25"/>
      <c r="N12" s="15">
        <f>5000+3200</f>
        <v>8200</v>
      </c>
      <c r="O12" s="15"/>
      <c r="P12" s="15"/>
      <c r="Q12" s="15">
        <f t="shared" ref="Q12:Q16" si="0">+R12/12</f>
        <v>1343515.95</v>
      </c>
      <c r="R12" s="13">
        <f t="shared" ref="R12:R16" si="1">+L12*1756.23</f>
        <v>16122191.4</v>
      </c>
      <c r="S12" s="44" t="str">
        <f t="shared" ref="S12:S53" si="2">IF(E12=H12,"ok","variación")</f>
        <v>ok</v>
      </c>
      <c r="T12" s="44" t="str">
        <f t="shared" ref="T12:T53" si="3">IF(F12=I12,"ok","variación")</f>
        <v>ok</v>
      </c>
      <c r="U12" s="44" t="str">
        <f t="shared" ref="U12:U53" si="4">IF(G12=J12,"ok","variación")</f>
        <v>ok</v>
      </c>
      <c r="V12" s="44" t="str">
        <f t="shared" ref="V12:V53" si="5">IF(H12=K12,"ok","variación")</f>
        <v>ok</v>
      </c>
      <c r="W12" s="44" t="str">
        <f t="shared" ref="W12:W53" si="6">IF(I12=L12,"ok","variación")</f>
        <v>ok</v>
      </c>
      <c r="X12" s="44" t="str">
        <f t="shared" ref="X12:X53" si="7">IF(J12=N12,"ok","variación")</f>
        <v>ok</v>
      </c>
    </row>
    <row r="13" spans="1:24" s="3" customFormat="1" x14ac:dyDescent="0.25">
      <c r="A13" s="18">
        <v>3</v>
      </c>
      <c r="B13" s="5" t="s">
        <v>7</v>
      </c>
      <c r="C13" s="11" t="s">
        <v>45</v>
      </c>
      <c r="D13" s="45">
        <v>1</v>
      </c>
      <c r="E13" s="14">
        <v>1469</v>
      </c>
      <c r="F13" s="8">
        <v>1781</v>
      </c>
      <c r="G13" s="15">
        <v>2100</v>
      </c>
      <c r="H13" s="17">
        <v>1469</v>
      </c>
      <c r="I13" s="8">
        <v>1781</v>
      </c>
      <c r="J13" s="15">
        <v>2100</v>
      </c>
      <c r="K13" s="17">
        <v>1469</v>
      </c>
      <c r="L13" s="8">
        <v>1781</v>
      </c>
      <c r="M13" s="26"/>
      <c r="N13" s="15">
        <v>2100</v>
      </c>
      <c r="O13" s="15"/>
      <c r="P13" s="15"/>
      <c r="Q13" s="15">
        <f t="shared" si="0"/>
        <v>260653.80249999999</v>
      </c>
      <c r="R13" s="13">
        <f t="shared" si="1"/>
        <v>3127845.63</v>
      </c>
      <c r="S13" s="44" t="str">
        <f t="shared" si="2"/>
        <v>ok</v>
      </c>
      <c r="T13" s="44" t="str">
        <f t="shared" si="3"/>
        <v>ok</v>
      </c>
      <c r="U13" s="44" t="str">
        <f t="shared" si="4"/>
        <v>ok</v>
      </c>
      <c r="V13" s="44" t="str">
        <f t="shared" si="5"/>
        <v>ok</v>
      </c>
      <c r="W13" s="44" t="str">
        <f t="shared" si="6"/>
        <v>ok</v>
      </c>
      <c r="X13" s="44" t="str">
        <f t="shared" si="7"/>
        <v>ok</v>
      </c>
    </row>
    <row r="14" spans="1:24" s="3" customFormat="1" x14ac:dyDescent="0.25">
      <c r="A14" s="18">
        <v>4</v>
      </c>
      <c r="B14" s="5" t="s">
        <v>8</v>
      </c>
      <c r="C14" s="11" t="s">
        <v>45</v>
      </c>
      <c r="D14" s="45">
        <v>1</v>
      </c>
      <c r="E14" s="14">
        <v>2196.36</v>
      </c>
      <c r="F14" s="8">
        <v>2118</v>
      </c>
      <c r="G14" s="15">
        <v>3592</v>
      </c>
      <c r="H14" s="17">
        <v>2196.36</v>
      </c>
      <c r="I14" s="8">
        <v>2118</v>
      </c>
      <c r="J14" s="15">
        <v>3592</v>
      </c>
      <c r="K14" s="17">
        <v>2196.36</v>
      </c>
      <c r="L14" s="8">
        <v>2118</v>
      </c>
      <c r="M14" s="25"/>
      <c r="N14" s="15">
        <v>3592</v>
      </c>
      <c r="O14" s="15"/>
      <c r="P14" s="15"/>
      <c r="Q14" s="15">
        <f t="shared" si="0"/>
        <v>309974.59500000003</v>
      </c>
      <c r="R14" s="13">
        <f t="shared" si="1"/>
        <v>3719695.14</v>
      </c>
      <c r="S14" s="44" t="str">
        <f t="shared" si="2"/>
        <v>ok</v>
      </c>
      <c r="T14" s="44" t="str">
        <f t="shared" si="3"/>
        <v>ok</v>
      </c>
      <c r="U14" s="44" t="str">
        <f t="shared" si="4"/>
        <v>ok</v>
      </c>
      <c r="V14" s="44" t="str">
        <f t="shared" si="5"/>
        <v>ok</v>
      </c>
      <c r="W14" s="44" t="str">
        <f t="shared" si="6"/>
        <v>ok</v>
      </c>
      <c r="X14" s="44" t="str">
        <f t="shared" si="7"/>
        <v>ok</v>
      </c>
    </row>
    <row r="15" spans="1:24" s="3" customFormat="1" x14ac:dyDescent="0.25">
      <c r="A15" s="18">
        <v>5</v>
      </c>
      <c r="B15" s="5" t="s">
        <v>9</v>
      </c>
      <c r="C15" s="11" t="s">
        <v>44</v>
      </c>
      <c r="D15" s="45">
        <v>1</v>
      </c>
      <c r="E15" s="12">
        <v>5163.75</v>
      </c>
      <c r="F15" s="7">
        <v>4790</v>
      </c>
      <c r="G15" s="13"/>
      <c r="H15" s="16">
        <v>5163.75</v>
      </c>
      <c r="I15" s="7">
        <v>4790</v>
      </c>
      <c r="J15" s="13"/>
      <c r="K15" s="16">
        <v>17197.580999999998</v>
      </c>
      <c r="L15" s="7">
        <v>6382.44</v>
      </c>
      <c r="M15" s="25"/>
      <c r="N15" s="13"/>
      <c r="O15" s="27">
        <v>673032</v>
      </c>
      <c r="P15" s="27">
        <f>673032*12</f>
        <v>8076384</v>
      </c>
      <c r="Q15" s="15"/>
      <c r="R15" s="13"/>
      <c r="S15" s="44" t="str">
        <f t="shared" si="2"/>
        <v>ok</v>
      </c>
      <c r="T15" s="44" t="str">
        <f t="shared" si="3"/>
        <v>ok</v>
      </c>
      <c r="U15" s="44" t="str">
        <f t="shared" si="4"/>
        <v>ok</v>
      </c>
      <c r="V15" s="44" t="str">
        <f t="shared" si="5"/>
        <v>variación</v>
      </c>
      <c r="W15" s="44" t="str">
        <f t="shared" si="6"/>
        <v>variación</v>
      </c>
      <c r="X15" s="44" t="str">
        <f t="shared" si="7"/>
        <v>ok</v>
      </c>
    </row>
    <row r="16" spans="1:24" s="3" customFormat="1" x14ac:dyDescent="0.25">
      <c r="A16" s="82">
        <v>6</v>
      </c>
      <c r="B16" s="84" t="s">
        <v>10</v>
      </c>
      <c r="C16" s="11" t="s">
        <v>45</v>
      </c>
      <c r="D16" s="45">
        <v>1</v>
      </c>
      <c r="E16" s="14">
        <v>5175</v>
      </c>
      <c r="F16" s="8">
        <v>2281.38</v>
      </c>
      <c r="G16" s="15">
        <v>5259</v>
      </c>
      <c r="H16" s="17">
        <v>5175</v>
      </c>
      <c r="I16" s="8">
        <v>2281.38</v>
      </c>
      <c r="J16" s="15">
        <v>5259</v>
      </c>
      <c r="K16" s="17">
        <v>5175</v>
      </c>
      <c r="L16" s="8">
        <v>2281.38</v>
      </c>
      <c r="M16" s="25"/>
      <c r="N16" s="15">
        <v>5259</v>
      </c>
      <c r="O16" s="15"/>
      <c r="P16" s="15"/>
      <c r="Q16" s="15">
        <f t="shared" si="0"/>
        <v>333885.66645000002</v>
      </c>
      <c r="R16" s="13">
        <f t="shared" si="1"/>
        <v>4006627.9974000002</v>
      </c>
      <c r="S16" s="44" t="str">
        <f t="shared" si="2"/>
        <v>ok</v>
      </c>
      <c r="T16" s="44" t="str">
        <f t="shared" si="3"/>
        <v>ok</v>
      </c>
      <c r="U16" s="44" t="str">
        <f t="shared" si="4"/>
        <v>ok</v>
      </c>
      <c r="V16" s="44" t="str">
        <f t="shared" si="5"/>
        <v>ok</v>
      </c>
      <c r="W16" s="44" t="str">
        <f t="shared" si="6"/>
        <v>ok</v>
      </c>
      <c r="X16" s="44" t="str">
        <f t="shared" si="7"/>
        <v>ok</v>
      </c>
    </row>
    <row r="17" spans="1:24" s="3" customFormat="1" x14ac:dyDescent="0.25">
      <c r="A17" s="83"/>
      <c r="B17" s="85"/>
      <c r="C17" s="11" t="s">
        <v>44</v>
      </c>
      <c r="D17" s="45">
        <v>1</v>
      </c>
      <c r="E17" s="14"/>
      <c r="F17" s="8"/>
      <c r="G17" s="15"/>
      <c r="H17" s="17"/>
      <c r="I17" s="8"/>
      <c r="J17" s="15"/>
      <c r="K17" s="17">
        <v>1051.2</v>
      </c>
      <c r="L17" s="8">
        <v>879.99</v>
      </c>
      <c r="M17" s="25"/>
      <c r="N17" s="15"/>
      <c r="O17" s="15">
        <f>85000*1.16</f>
        <v>98600</v>
      </c>
      <c r="P17" s="15">
        <f>+O17*12</f>
        <v>1183200</v>
      </c>
      <c r="Q17" s="15"/>
      <c r="R17" s="13"/>
      <c r="S17" s="44" t="str">
        <f t="shared" si="2"/>
        <v>ok</v>
      </c>
      <c r="T17" s="44" t="str">
        <f t="shared" si="3"/>
        <v>ok</v>
      </c>
      <c r="U17" s="44" t="str">
        <f t="shared" si="4"/>
        <v>ok</v>
      </c>
      <c r="V17" s="44" t="str">
        <f t="shared" si="5"/>
        <v>variación</v>
      </c>
      <c r="W17" s="44" t="str">
        <f t="shared" si="6"/>
        <v>variación</v>
      </c>
      <c r="X17" s="44" t="str">
        <f t="shared" si="7"/>
        <v>ok</v>
      </c>
    </row>
    <row r="18" spans="1:24" s="3" customFormat="1" x14ac:dyDescent="0.25">
      <c r="A18" s="82">
        <v>7</v>
      </c>
      <c r="B18" s="84" t="s">
        <v>11</v>
      </c>
      <c r="C18" s="11" t="s">
        <v>45</v>
      </c>
      <c r="D18" s="45">
        <v>1</v>
      </c>
      <c r="E18" s="14">
        <v>28195.3</v>
      </c>
      <c r="F18" s="8">
        <v>6400</v>
      </c>
      <c r="G18" s="15">
        <v>4000</v>
      </c>
      <c r="H18" s="17">
        <v>28195.3</v>
      </c>
      <c r="I18" s="8">
        <v>6400</v>
      </c>
      <c r="J18" s="15">
        <v>4000</v>
      </c>
      <c r="K18" s="17">
        <v>28195.3</v>
      </c>
      <c r="L18" s="8">
        <v>6400</v>
      </c>
      <c r="M18" s="25"/>
      <c r="N18" s="15">
        <v>4000</v>
      </c>
      <c r="O18" s="15"/>
      <c r="P18" s="15"/>
      <c r="Q18" s="15">
        <f t="shared" ref="Q18:Q49" si="8">+R18/12</f>
        <v>936656</v>
      </c>
      <c r="R18" s="13">
        <f t="shared" ref="R18:R23" si="9">+L18*1756.23</f>
        <v>11239872</v>
      </c>
      <c r="S18" s="44" t="str">
        <f t="shared" si="2"/>
        <v>ok</v>
      </c>
      <c r="T18" s="44" t="str">
        <f t="shared" si="3"/>
        <v>ok</v>
      </c>
      <c r="U18" s="44" t="str">
        <f t="shared" si="4"/>
        <v>ok</v>
      </c>
      <c r="V18" s="44" t="str">
        <f t="shared" si="5"/>
        <v>ok</v>
      </c>
      <c r="W18" s="44" t="str">
        <f t="shared" si="6"/>
        <v>ok</v>
      </c>
      <c r="X18" s="44" t="str">
        <f t="shared" si="7"/>
        <v>ok</v>
      </c>
    </row>
    <row r="19" spans="1:24" s="3" customFormat="1" x14ac:dyDescent="0.25">
      <c r="A19" s="83"/>
      <c r="B19" s="85"/>
      <c r="C19" s="11" t="s">
        <v>44</v>
      </c>
      <c r="D19" s="45">
        <v>1</v>
      </c>
      <c r="E19" s="12">
        <v>2789.56</v>
      </c>
      <c r="F19" s="7">
        <v>2385.3200000000002</v>
      </c>
      <c r="G19" s="13">
        <v>9057.7999999999993</v>
      </c>
      <c r="H19" s="16">
        <v>2789.56</v>
      </c>
      <c r="I19" s="7">
        <v>2385.3200000000002</v>
      </c>
      <c r="J19" s="13">
        <v>9057.7999999999993</v>
      </c>
      <c r="K19" s="16">
        <v>2789.56</v>
      </c>
      <c r="L19" s="7">
        <v>2385.3200000000002</v>
      </c>
      <c r="M19" s="25"/>
      <c r="N19" s="13">
        <v>9057.7999999999993</v>
      </c>
      <c r="O19" s="13">
        <v>76560</v>
      </c>
      <c r="P19" s="13">
        <f>76560*12</f>
        <v>918720</v>
      </c>
      <c r="Q19" s="15"/>
      <c r="R19" s="13"/>
      <c r="S19" s="44" t="str">
        <f t="shared" si="2"/>
        <v>ok</v>
      </c>
      <c r="T19" s="44" t="str">
        <f t="shared" si="3"/>
        <v>ok</v>
      </c>
      <c r="U19" s="44" t="str">
        <f t="shared" si="4"/>
        <v>ok</v>
      </c>
      <c r="V19" s="44" t="str">
        <f t="shared" si="5"/>
        <v>ok</v>
      </c>
      <c r="W19" s="44" t="str">
        <f t="shared" si="6"/>
        <v>ok</v>
      </c>
      <c r="X19" s="44" t="str">
        <f t="shared" si="7"/>
        <v>ok</v>
      </c>
    </row>
    <row r="20" spans="1:24" s="3" customFormat="1" x14ac:dyDescent="0.25">
      <c r="A20" s="19">
        <v>8</v>
      </c>
      <c r="B20" s="10" t="s">
        <v>12</v>
      </c>
      <c r="C20" s="11" t="s">
        <v>44</v>
      </c>
      <c r="D20" s="45">
        <v>1</v>
      </c>
      <c r="E20" s="12">
        <f>1423.8+3107.5+1422.54</f>
        <v>5953.84</v>
      </c>
      <c r="F20" s="7">
        <v>5424.7800000000007</v>
      </c>
      <c r="G20" s="13">
        <f>2682+4270.89+9321.45</f>
        <v>16274.34</v>
      </c>
      <c r="H20" s="12">
        <f>1423.8+3107.5+1422.54</f>
        <v>5953.84</v>
      </c>
      <c r="I20" s="7">
        <v>5424.7800000000007</v>
      </c>
      <c r="J20" s="13">
        <f>2682+4270.89+9321.45</f>
        <v>16274.34</v>
      </c>
      <c r="K20" s="7">
        <v>7520</v>
      </c>
      <c r="L20" s="7">
        <v>7520</v>
      </c>
      <c r="M20" s="25"/>
      <c r="N20" s="13">
        <f>2682+4270.89+9321.45</f>
        <v>16274.34</v>
      </c>
      <c r="O20" s="13">
        <v>183672.10750000001</v>
      </c>
      <c r="P20" s="13">
        <f>183672.1075*12</f>
        <v>2204065.29</v>
      </c>
      <c r="Q20" s="15"/>
      <c r="R20" s="13"/>
      <c r="S20" s="44" t="str">
        <f t="shared" si="2"/>
        <v>ok</v>
      </c>
      <c r="T20" s="44" t="str">
        <f t="shared" si="3"/>
        <v>ok</v>
      </c>
      <c r="U20" s="44" t="str">
        <f t="shared" si="4"/>
        <v>ok</v>
      </c>
      <c r="V20" s="44" t="str">
        <f t="shared" si="5"/>
        <v>variación</v>
      </c>
      <c r="W20" s="44" t="str">
        <f t="shared" si="6"/>
        <v>variación</v>
      </c>
      <c r="X20" s="44" t="str">
        <f t="shared" si="7"/>
        <v>ok</v>
      </c>
    </row>
    <row r="21" spans="1:24" s="3" customFormat="1" x14ac:dyDescent="0.25">
      <c r="A21" s="18">
        <v>9</v>
      </c>
      <c r="B21" s="5" t="s">
        <v>13</v>
      </c>
      <c r="C21" s="11" t="s">
        <v>45</v>
      </c>
      <c r="D21" s="45">
        <v>1</v>
      </c>
      <c r="E21" s="14">
        <f>13356+57150.84</f>
        <v>70506.84</v>
      </c>
      <c r="F21" s="8">
        <f>2526+8868</f>
        <v>11394</v>
      </c>
      <c r="G21" s="15">
        <f>2526+6897</f>
        <v>9423</v>
      </c>
      <c r="H21" s="14">
        <f>13356+57150.84</f>
        <v>70506.84</v>
      </c>
      <c r="I21" s="8">
        <f>2526+8868</f>
        <v>11394</v>
      </c>
      <c r="J21" s="15">
        <f>2526+6897</f>
        <v>9423</v>
      </c>
      <c r="K21" s="14">
        <f>13356+57150.84</f>
        <v>70506.84</v>
      </c>
      <c r="L21" s="8">
        <f>2526+8868</f>
        <v>11394</v>
      </c>
      <c r="M21" s="25"/>
      <c r="N21" s="15">
        <f>2526+6897</f>
        <v>9423</v>
      </c>
      <c r="O21" s="15"/>
      <c r="P21" s="15"/>
      <c r="Q21" s="15">
        <f t="shared" si="8"/>
        <v>1667540.385</v>
      </c>
      <c r="R21" s="13">
        <f t="shared" si="9"/>
        <v>20010484.620000001</v>
      </c>
      <c r="S21" s="44" t="str">
        <f t="shared" si="2"/>
        <v>ok</v>
      </c>
      <c r="T21" s="44" t="str">
        <f t="shared" si="3"/>
        <v>ok</v>
      </c>
      <c r="U21" s="44" t="str">
        <f t="shared" si="4"/>
        <v>ok</v>
      </c>
      <c r="V21" s="44" t="str">
        <f t="shared" si="5"/>
        <v>ok</v>
      </c>
      <c r="W21" s="44" t="str">
        <f t="shared" si="6"/>
        <v>ok</v>
      </c>
      <c r="X21" s="44" t="str">
        <f t="shared" si="7"/>
        <v>ok</v>
      </c>
    </row>
    <row r="22" spans="1:24" s="3" customFormat="1" x14ac:dyDescent="0.25">
      <c r="A22" s="18">
        <v>10</v>
      </c>
      <c r="B22" s="5" t="s">
        <v>14</v>
      </c>
      <c r="C22" s="11" t="s">
        <v>44</v>
      </c>
      <c r="D22" s="45">
        <v>1</v>
      </c>
      <c r="E22" s="12">
        <v>9280</v>
      </c>
      <c r="F22" s="7">
        <v>5864.5</v>
      </c>
      <c r="G22" s="13">
        <v>56666</v>
      </c>
      <c r="H22" s="16">
        <v>9280</v>
      </c>
      <c r="I22" s="7">
        <v>5864.5</v>
      </c>
      <c r="J22" s="13">
        <v>56666</v>
      </c>
      <c r="K22" s="16">
        <v>9280</v>
      </c>
      <c r="L22" s="7">
        <v>5864.5</v>
      </c>
      <c r="M22" s="25"/>
      <c r="N22" s="13">
        <v>56666</v>
      </c>
      <c r="O22" s="13">
        <v>374158.25</v>
      </c>
      <c r="P22" s="13">
        <f>374158.25*12</f>
        <v>4489899</v>
      </c>
      <c r="Q22" s="15"/>
      <c r="R22" s="13"/>
      <c r="S22" s="44" t="str">
        <f t="shared" si="2"/>
        <v>ok</v>
      </c>
      <c r="T22" s="44" t="str">
        <f t="shared" si="3"/>
        <v>ok</v>
      </c>
      <c r="U22" s="44" t="str">
        <f t="shared" si="4"/>
        <v>ok</v>
      </c>
      <c r="V22" s="44" t="str">
        <f t="shared" si="5"/>
        <v>ok</v>
      </c>
      <c r="W22" s="44" t="str">
        <f t="shared" si="6"/>
        <v>ok</v>
      </c>
      <c r="X22" s="44" t="str">
        <f t="shared" si="7"/>
        <v>ok</v>
      </c>
    </row>
    <row r="23" spans="1:24" s="3" customFormat="1" x14ac:dyDescent="0.25">
      <c r="A23" s="82">
        <v>11</v>
      </c>
      <c r="B23" s="84" t="s">
        <v>15</v>
      </c>
      <c r="C23" s="11" t="s">
        <v>45</v>
      </c>
      <c r="D23" s="45">
        <v>1</v>
      </c>
      <c r="E23" s="14">
        <v>99870.22</v>
      </c>
      <c r="F23" s="8">
        <v>2864</v>
      </c>
      <c r="G23" s="15">
        <v>2272</v>
      </c>
      <c r="H23" s="17">
        <v>99870.22</v>
      </c>
      <c r="I23" s="8">
        <v>2864</v>
      </c>
      <c r="J23" s="15">
        <v>2272</v>
      </c>
      <c r="K23" s="17">
        <v>99870.22</v>
      </c>
      <c r="L23" s="8">
        <v>2864</v>
      </c>
      <c r="M23" s="25"/>
      <c r="N23" s="15">
        <v>2272</v>
      </c>
      <c r="O23" s="15"/>
      <c r="P23" s="15"/>
      <c r="Q23" s="15">
        <f t="shared" si="8"/>
        <v>419153.56</v>
      </c>
      <c r="R23" s="13">
        <f t="shared" si="9"/>
        <v>5029842.72</v>
      </c>
      <c r="S23" s="44" t="str">
        <f t="shared" si="2"/>
        <v>ok</v>
      </c>
      <c r="T23" s="44" t="str">
        <f t="shared" si="3"/>
        <v>ok</v>
      </c>
      <c r="U23" s="44" t="str">
        <f t="shared" si="4"/>
        <v>ok</v>
      </c>
      <c r="V23" s="44" t="str">
        <f t="shared" si="5"/>
        <v>ok</v>
      </c>
      <c r="W23" s="44" t="str">
        <f t="shared" si="6"/>
        <v>ok</v>
      </c>
      <c r="X23" s="44" t="str">
        <f t="shared" si="7"/>
        <v>ok</v>
      </c>
    </row>
    <row r="24" spans="1:24" s="3" customFormat="1" x14ac:dyDescent="0.25">
      <c r="A24" s="83"/>
      <c r="B24" s="85"/>
      <c r="C24" s="11" t="s">
        <v>44</v>
      </c>
      <c r="D24" s="45">
        <v>1</v>
      </c>
      <c r="E24" s="12">
        <v>2327</v>
      </c>
      <c r="F24" s="7">
        <v>2343.1999999999998</v>
      </c>
      <c r="G24" s="13">
        <v>7577.6</v>
      </c>
      <c r="H24" s="16">
        <v>2327</v>
      </c>
      <c r="I24" s="7">
        <v>2343.1999999999998</v>
      </c>
      <c r="J24" s="13">
        <v>7577.6</v>
      </c>
      <c r="K24" s="16">
        <v>2327</v>
      </c>
      <c r="L24" s="7">
        <v>2343.1999999999998</v>
      </c>
      <c r="M24" s="25"/>
      <c r="N24" s="13">
        <v>7577.6</v>
      </c>
      <c r="O24" s="66">
        <f>31582.21*1.16</f>
        <v>36635.363599999997</v>
      </c>
      <c r="P24" s="66">
        <f>+O24*12</f>
        <v>439624.36319999996</v>
      </c>
      <c r="Q24" s="15"/>
      <c r="R24" s="13"/>
      <c r="S24" s="44" t="str">
        <f t="shared" si="2"/>
        <v>ok</v>
      </c>
      <c r="T24" s="44" t="str">
        <f t="shared" si="3"/>
        <v>ok</v>
      </c>
      <c r="U24" s="44" t="str">
        <f t="shared" si="4"/>
        <v>ok</v>
      </c>
      <c r="V24" s="44" t="str">
        <f t="shared" si="5"/>
        <v>ok</v>
      </c>
      <c r="W24" s="44" t="str">
        <f t="shared" si="6"/>
        <v>ok</v>
      </c>
      <c r="X24" s="44" t="str">
        <f t="shared" si="7"/>
        <v>ok</v>
      </c>
    </row>
    <row r="25" spans="1:24" s="3" customFormat="1" x14ac:dyDescent="0.25">
      <c r="A25" s="19">
        <v>12</v>
      </c>
      <c r="B25" s="48" t="s">
        <v>16</v>
      </c>
      <c r="C25" s="11" t="s">
        <v>45</v>
      </c>
      <c r="D25" s="50">
        <v>1</v>
      </c>
      <c r="E25" s="9">
        <v>27530.89</v>
      </c>
      <c r="F25" s="9">
        <v>3125.69</v>
      </c>
      <c r="G25" s="66"/>
      <c r="H25" s="9">
        <v>27530.89</v>
      </c>
      <c r="I25" s="9">
        <v>3125.69</v>
      </c>
      <c r="J25" s="66"/>
      <c r="K25" s="9">
        <v>27530.89</v>
      </c>
      <c r="L25" s="9">
        <v>3125.69</v>
      </c>
      <c r="M25" s="25"/>
      <c r="N25" s="13"/>
      <c r="O25" s="13"/>
      <c r="P25" s="13"/>
      <c r="Q25" s="15">
        <f t="shared" ref="Q25" si="10">+R25/12</f>
        <v>457452.54572500003</v>
      </c>
      <c r="R25" s="13">
        <f t="shared" ref="R25" si="11">+L25*1756.23</f>
        <v>5489430.5487000002</v>
      </c>
      <c r="S25" s="44" t="str">
        <f t="shared" si="2"/>
        <v>ok</v>
      </c>
      <c r="T25" s="44" t="str">
        <f t="shared" si="3"/>
        <v>ok</v>
      </c>
      <c r="U25" s="44" t="str">
        <f t="shared" si="4"/>
        <v>ok</v>
      </c>
      <c r="V25" s="44" t="str">
        <f t="shared" si="5"/>
        <v>ok</v>
      </c>
      <c r="W25" s="44" t="str">
        <f t="shared" si="6"/>
        <v>ok</v>
      </c>
      <c r="X25" s="44" t="str">
        <f t="shared" si="7"/>
        <v>ok</v>
      </c>
    </row>
    <row r="26" spans="1:24" s="3" customFormat="1" x14ac:dyDescent="0.25">
      <c r="A26" s="18">
        <v>13</v>
      </c>
      <c r="B26" s="5" t="s">
        <v>17</v>
      </c>
      <c r="C26" s="11" t="s">
        <v>45</v>
      </c>
      <c r="D26" s="45">
        <v>1</v>
      </c>
      <c r="E26" s="14">
        <v>7999.68</v>
      </c>
      <c r="F26" s="8">
        <v>2412</v>
      </c>
      <c r="G26" s="15">
        <v>2276</v>
      </c>
      <c r="H26" s="17">
        <v>7999.68</v>
      </c>
      <c r="I26" s="8">
        <v>2412</v>
      </c>
      <c r="J26" s="15">
        <v>2276</v>
      </c>
      <c r="K26" s="17">
        <v>7999.68</v>
      </c>
      <c r="L26" s="8">
        <v>2412</v>
      </c>
      <c r="M26" s="25"/>
      <c r="N26" s="15">
        <v>2276</v>
      </c>
      <c r="O26" s="15"/>
      <c r="P26" s="15"/>
      <c r="Q26" s="15">
        <f t="shared" si="8"/>
        <v>353002.23</v>
      </c>
      <c r="R26" s="13">
        <f t="shared" ref="R26:R32" si="12">+L26*1756.23</f>
        <v>4236026.76</v>
      </c>
      <c r="S26" s="44" t="str">
        <f t="shared" si="2"/>
        <v>ok</v>
      </c>
      <c r="T26" s="44" t="str">
        <f t="shared" si="3"/>
        <v>ok</v>
      </c>
      <c r="U26" s="44" t="str">
        <f t="shared" si="4"/>
        <v>ok</v>
      </c>
      <c r="V26" s="44" t="str">
        <f t="shared" si="5"/>
        <v>ok</v>
      </c>
      <c r="W26" s="44" t="str">
        <f t="shared" si="6"/>
        <v>ok</v>
      </c>
      <c r="X26" s="44" t="str">
        <f t="shared" si="7"/>
        <v>ok</v>
      </c>
    </row>
    <row r="27" spans="1:24" s="3" customFormat="1" x14ac:dyDescent="0.25">
      <c r="A27" s="18">
        <v>14</v>
      </c>
      <c r="B27" s="5" t="s">
        <v>18</v>
      </c>
      <c r="C27" s="11" t="s">
        <v>44</v>
      </c>
      <c r="D27" s="45">
        <v>1</v>
      </c>
      <c r="E27" s="12">
        <v>44000</v>
      </c>
      <c r="F27" s="7">
        <v>9823.07</v>
      </c>
      <c r="G27" s="13">
        <v>62298.9</v>
      </c>
      <c r="H27" s="16">
        <v>44000</v>
      </c>
      <c r="I27" s="7">
        <v>9823.07</v>
      </c>
      <c r="J27" s="13">
        <v>62298.9</v>
      </c>
      <c r="K27" s="43">
        <v>44000</v>
      </c>
      <c r="L27" s="9">
        <v>11923.07</v>
      </c>
      <c r="M27" s="26"/>
      <c r="N27" s="13">
        <v>62298.9</v>
      </c>
      <c r="O27" s="13">
        <f>1817000*1.16</f>
        <v>2107720</v>
      </c>
      <c r="P27" s="13">
        <f>+O27*12</f>
        <v>25292640</v>
      </c>
      <c r="Q27" s="15"/>
      <c r="R27" s="13"/>
      <c r="S27" s="44" t="str">
        <f t="shared" si="2"/>
        <v>ok</v>
      </c>
      <c r="T27" s="44" t="str">
        <f t="shared" si="3"/>
        <v>ok</v>
      </c>
      <c r="U27" s="44" t="str">
        <f t="shared" si="4"/>
        <v>ok</v>
      </c>
      <c r="V27" s="44" t="str">
        <f t="shared" si="5"/>
        <v>ok</v>
      </c>
      <c r="W27" s="44" t="str">
        <f t="shared" si="6"/>
        <v>variación</v>
      </c>
      <c r="X27" s="44" t="str">
        <f t="shared" si="7"/>
        <v>ok</v>
      </c>
    </row>
    <row r="28" spans="1:24" s="3" customFormat="1" x14ac:dyDescent="0.25">
      <c r="A28" s="18">
        <v>15</v>
      </c>
      <c r="B28" s="5" t="s">
        <v>19</v>
      </c>
      <c r="C28" s="11" t="s">
        <v>45</v>
      </c>
      <c r="D28" s="45">
        <v>1</v>
      </c>
      <c r="E28" s="14">
        <f>32512+1534.86</f>
        <v>34046.86</v>
      </c>
      <c r="F28" s="8">
        <f>29187+744</f>
        <v>29931</v>
      </c>
      <c r="G28" s="15">
        <f>735.68+15107</f>
        <v>15842.68</v>
      </c>
      <c r="H28" s="17">
        <f>32512+1534.86</f>
        <v>34046.86</v>
      </c>
      <c r="I28" s="8">
        <f>29187+744</f>
        <v>29931</v>
      </c>
      <c r="J28" s="15">
        <f>735.68+15107</f>
        <v>15842.68</v>
      </c>
      <c r="K28" s="17">
        <f>32512+1534.86</f>
        <v>34046.86</v>
      </c>
      <c r="L28" s="8">
        <f>29187+744</f>
        <v>29931</v>
      </c>
      <c r="M28" s="25"/>
      <c r="N28" s="15">
        <f>735.68+15107</f>
        <v>15842.68</v>
      </c>
      <c r="O28" s="15"/>
      <c r="P28" s="15"/>
      <c r="Q28" s="15">
        <f t="shared" si="8"/>
        <v>4380476.6775000002</v>
      </c>
      <c r="R28" s="13">
        <f t="shared" si="12"/>
        <v>52565720.130000003</v>
      </c>
      <c r="S28" s="44" t="str">
        <f t="shared" si="2"/>
        <v>ok</v>
      </c>
      <c r="T28" s="44" t="str">
        <f t="shared" si="3"/>
        <v>ok</v>
      </c>
      <c r="U28" s="44" t="str">
        <f t="shared" si="4"/>
        <v>ok</v>
      </c>
      <c r="V28" s="44" t="str">
        <f t="shared" si="5"/>
        <v>ok</v>
      </c>
      <c r="W28" s="44" t="str">
        <f t="shared" si="6"/>
        <v>ok</v>
      </c>
      <c r="X28" s="44" t="str">
        <f t="shared" si="7"/>
        <v>ok</v>
      </c>
    </row>
    <row r="29" spans="1:24" s="3" customFormat="1" x14ac:dyDescent="0.25">
      <c r="A29" s="19">
        <v>16</v>
      </c>
      <c r="B29" s="48" t="s">
        <v>20</v>
      </c>
      <c r="C29" s="11" t="s">
        <v>45</v>
      </c>
      <c r="D29" s="45">
        <v>1</v>
      </c>
      <c r="E29" s="14">
        <v>2990.4</v>
      </c>
      <c r="F29" s="8">
        <v>2929</v>
      </c>
      <c r="G29" s="15">
        <v>3572.16</v>
      </c>
      <c r="H29" s="17">
        <v>2990.4</v>
      </c>
      <c r="I29" s="8">
        <v>2929</v>
      </c>
      <c r="J29" s="15">
        <v>3572.16</v>
      </c>
      <c r="K29" s="17">
        <f>+H29</f>
        <v>2990.4</v>
      </c>
      <c r="L29" s="8">
        <f>+I29</f>
        <v>2929</v>
      </c>
      <c r="M29" s="26"/>
      <c r="N29" s="15"/>
      <c r="O29" s="15"/>
      <c r="P29" s="15"/>
      <c r="Q29" s="15">
        <f t="shared" si="8"/>
        <v>428666.47249999997</v>
      </c>
      <c r="R29" s="13">
        <f t="shared" si="12"/>
        <v>5143997.67</v>
      </c>
      <c r="S29" s="44" t="str">
        <f t="shared" si="2"/>
        <v>ok</v>
      </c>
      <c r="T29" s="44" t="str">
        <f t="shared" si="3"/>
        <v>ok</v>
      </c>
      <c r="U29" s="44" t="str">
        <f t="shared" si="4"/>
        <v>ok</v>
      </c>
      <c r="V29" s="44" t="str">
        <f t="shared" si="5"/>
        <v>ok</v>
      </c>
      <c r="W29" s="44" t="str">
        <f t="shared" si="6"/>
        <v>ok</v>
      </c>
      <c r="X29" s="44" t="str">
        <f t="shared" si="7"/>
        <v>variación</v>
      </c>
    </row>
    <row r="30" spans="1:24" s="3" customFormat="1" x14ac:dyDescent="0.25">
      <c r="A30" s="18">
        <v>17</v>
      </c>
      <c r="B30" s="5" t="s">
        <v>21</v>
      </c>
      <c r="C30" s="11" t="s">
        <v>45</v>
      </c>
      <c r="D30" s="45">
        <v>1</v>
      </c>
      <c r="E30" s="14">
        <v>56762.400000000001</v>
      </c>
      <c r="F30" s="8">
        <v>4912</v>
      </c>
      <c r="G30" s="15">
        <v>5500</v>
      </c>
      <c r="H30" s="17">
        <v>56762.400000000001</v>
      </c>
      <c r="I30" s="8">
        <v>4912</v>
      </c>
      <c r="J30" s="15">
        <v>5500</v>
      </c>
      <c r="K30" s="17">
        <v>56762.400000000001</v>
      </c>
      <c r="L30" s="8">
        <v>4912</v>
      </c>
      <c r="M30" s="25"/>
      <c r="N30" s="15">
        <v>5500</v>
      </c>
      <c r="O30" s="15"/>
      <c r="P30" s="15"/>
      <c r="Q30" s="15">
        <f t="shared" si="8"/>
        <v>718883.48</v>
      </c>
      <c r="R30" s="13">
        <f t="shared" si="12"/>
        <v>8626601.7599999998</v>
      </c>
      <c r="S30" s="44" t="str">
        <f t="shared" si="2"/>
        <v>ok</v>
      </c>
      <c r="T30" s="44" t="str">
        <f t="shared" si="3"/>
        <v>ok</v>
      </c>
      <c r="U30" s="44" t="str">
        <f t="shared" si="4"/>
        <v>ok</v>
      </c>
      <c r="V30" s="44" t="str">
        <f t="shared" si="5"/>
        <v>ok</v>
      </c>
      <c r="W30" s="44" t="str">
        <f t="shared" si="6"/>
        <v>ok</v>
      </c>
      <c r="X30" s="44" t="str">
        <f t="shared" si="7"/>
        <v>ok</v>
      </c>
    </row>
    <row r="31" spans="1:24" s="3" customFormat="1" x14ac:dyDescent="0.25">
      <c r="A31" s="18">
        <v>18</v>
      </c>
      <c r="B31" s="5" t="s">
        <v>22</v>
      </c>
      <c r="C31" s="11" t="s">
        <v>45</v>
      </c>
      <c r="D31" s="45">
        <v>1</v>
      </c>
      <c r="E31" s="14">
        <f>356+558+84340</f>
        <v>85254</v>
      </c>
      <c r="F31" s="8">
        <f>270+530.9+1395</f>
        <v>2195.9</v>
      </c>
      <c r="G31" s="15">
        <f>426+457+2090</f>
        <v>2973</v>
      </c>
      <c r="H31" s="17">
        <f>356+558+84340</f>
        <v>85254</v>
      </c>
      <c r="I31" s="8">
        <f>270+530.9+1395</f>
        <v>2195.9</v>
      </c>
      <c r="J31" s="15">
        <f>426+457+2090</f>
        <v>2973</v>
      </c>
      <c r="K31" s="17">
        <f>356+558+84340</f>
        <v>85254</v>
      </c>
      <c r="L31" s="8">
        <f>270+530.9+1395</f>
        <v>2195.9</v>
      </c>
      <c r="M31" s="25"/>
      <c r="N31" s="15">
        <f>426+457+2090</f>
        <v>2973</v>
      </c>
      <c r="O31" s="15"/>
      <c r="P31" s="15"/>
      <c r="Q31" s="15">
        <f t="shared" si="8"/>
        <v>321375.45475000003</v>
      </c>
      <c r="R31" s="13">
        <f t="shared" si="12"/>
        <v>3856505.4570000004</v>
      </c>
      <c r="S31" s="44" t="str">
        <f t="shared" si="2"/>
        <v>ok</v>
      </c>
      <c r="T31" s="44" t="str">
        <f t="shared" si="3"/>
        <v>ok</v>
      </c>
      <c r="U31" s="44" t="str">
        <f t="shared" si="4"/>
        <v>ok</v>
      </c>
      <c r="V31" s="44" t="str">
        <f t="shared" si="5"/>
        <v>ok</v>
      </c>
      <c r="W31" s="44" t="str">
        <f t="shared" si="6"/>
        <v>ok</v>
      </c>
      <c r="X31" s="44" t="str">
        <f t="shared" si="7"/>
        <v>ok</v>
      </c>
    </row>
    <row r="32" spans="1:24" s="3" customFormat="1" x14ac:dyDescent="0.25">
      <c r="A32" s="82">
        <v>19</v>
      </c>
      <c r="B32" s="84" t="s">
        <v>23</v>
      </c>
      <c r="C32" s="11" t="s">
        <v>45</v>
      </c>
      <c r="D32" s="45">
        <v>1</v>
      </c>
      <c r="E32" s="14">
        <v>18854.669999999998</v>
      </c>
      <c r="F32" s="8">
        <v>3102</v>
      </c>
      <c r="G32" s="15">
        <v>2500</v>
      </c>
      <c r="H32" s="14">
        <v>18854.669999999998</v>
      </c>
      <c r="I32" s="8">
        <v>3102</v>
      </c>
      <c r="J32" s="15">
        <v>2500</v>
      </c>
      <c r="K32" s="14">
        <v>18854.669999999998</v>
      </c>
      <c r="L32" s="8">
        <v>3102</v>
      </c>
      <c r="M32" s="8"/>
      <c r="N32" s="49">
        <v>2500</v>
      </c>
      <c r="O32" s="15"/>
      <c r="P32" s="15"/>
      <c r="Q32" s="15">
        <f t="shared" si="8"/>
        <v>453985.45500000002</v>
      </c>
      <c r="R32" s="13">
        <f t="shared" si="12"/>
        <v>5447825.46</v>
      </c>
      <c r="S32" s="44" t="str">
        <f t="shared" si="2"/>
        <v>ok</v>
      </c>
      <c r="T32" s="44" t="str">
        <f t="shared" si="3"/>
        <v>ok</v>
      </c>
      <c r="U32" s="44" t="str">
        <f t="shared" si="4"/>
        <v>ok</v>
      </c>
      <c r="V32" s="44" t="str">
        <f t="shared" si="5"/>
        <v>ok</v>
      </c>
      <c r="W32" s="44" t="str">
        <f t="shared" si="6"/>
        <v>ok</v>
      </c>
      <c r="X32" s="44" t="str">
        <f t="shared" si="7"/>
        <v>ok</v>
      </c>
    </row>
    <row r="33" spans="1:24" s="3" customFormat="1" x14ac:dyDescent="0.25">
      <c r="A33" s="83"/>
      <c r="B33" s="85"/>
      <c r="C33" s="11" t="s">
        <v>62</v>
      </c>
      <c r="D33" s="45">
        <v>1</v>
      </c>
      <c r="E33" s="12"/>
      <c r="F33" s="7"/>
      <c r="G33" s="13"/>
      <c r="H33" s="16">
        <v>2745</v>
      </c>
      <c r="I33" s="7">
        <v>2700.39</v>
      </c>
      <c r="J33" s="13"/>
      <c r="K33" s="16">
        <v>2745</v>
      </c>
      <c r="L33" s="7">
        <v>2700.39</v>
      </c>
      <c r="M33" s="25"/>
      <c r="N33" s="13"/>
      <c r="O33" s="13"/>
      <c r="P33" s="13"/>
      <c r="Q33" s="15">
        <f t="shared" ref="Q33" si="13">+R33/12</f>
        <v>395208.827475</v>
      </c>
      <c r="R33" s="13">
        <f t="shared" ref="R33" si="14">+L33*1756.23</f>
        <v>4742505.9297000002</v>
      </c>
      <c r="S33" s="44" t="str">
        <f t="shared" si="2"/>
        <v>variación</v>
      </c>
      <c r="T33" s="44" t="str">
        <f t="shared" si="3"/>
        <v>variación</v>
      </c>
      <c r="U33" s="44" t="str">
        <f t="shared" si="4"/>
        <v>ok</v>
      </c>
      <c r="V33" s="44" t="str">
        <f t="shared" si="5"/>
        <v>ok</v>
      </c>
      <c r="W33" s="44" t="str">
        <f t="shared" si="6"/>
        <v>ok</v>
      </c>
      <c r="X33" s="44" t="str">
        <f t="shared" si="7"/>
        <v>ok</v>
      </c>
    </row>
    <row r="34" spans="1:24" s="3" customFormat="1" x14ac:dyDescent="0.25">
      <c r="A34" s="18">
        <v>20</v>
      </c>
      <c r="B34" s="5" t="s">
        <v>24</v>
      </c>
      <c r="C34" s="11" t="s">
        <v>45</v>
      </c>
      <c r="D34" s="45">
        <v>1</v>
      </c>
      <c r="E34" s="14">
        <v>27571</v>
      </c>
      <c r="F34" s="8">
        <v>8545</v>
      </c>
      <c r="G34" s="15"/>
      <c r="H34" s="17">
        <v>27571</v>
      </c>
      <c r="I34" s="8">
        <v>8545</v>
      </c>
      <c r="J34" s="15"/>
      <c r="K34" s="17">
        <v>27571</v>
      </c>
      <c r="L34" s="8">
        <v>8545</v>
      </c>
      <c r="M34" s="25"/>
      <c r="N34" s="15"/>
      <c r="O34" s="15"/>
      <c r="P34" s="15"/>
      <c r="Q34" s="15">
        <f t="shared" si="8"/>
        <v>1250582.1125</v>
      </c>
      <c r="R34" s="13">
        <f t="shared" ref="R34:R49" si="15">+L34*1756.23</f>
        <v>15006985.35</v>
      </c>
      <c r="S34" s="44" t="str">
        <f t="shared" si="2"/>
        <v>ok</v>
      </c>
      <c r="T34" s="44" t="str">
        <f t="shared" si="3"/>
        <v>ok</v>
      </c>
      <c r="U34" s="44" t="str">
        <f t="shared" si="4"/>
        <v>ok</v>
      </c>
      <c r="V34" s="44" t="str">
        <f t="shared" si="5"/>
        <v>ok</v>
      </c>
      <c r="W34" s="44" t="str">
        <f t="shared" si="6"/>
        <v>ok</v>
      </c>
      <c r="X34" s="44" t="str">
        <f t="shared" si="7"/>
        <v>ok</v>
      </c>
    </row>
    <row r="35" spans="1:24" s="3" customFormat="1" x14ac:dyDescent="0.25">
      <c r="A35" s="82">
        <v>21</v>
      </c>
      <c r="B35" s="84" t="s">
        <v>25</v>
      </c>
      <c r="C35" s="11" t="s">
        <v>45</v>
      </c>
      <c r="D35" s="45">
        <v>1</v>
      </c>
      <c r="E35" s="14">
        <v>8700</v>
      </c>
      <c r="F35" s="8">
        <v>6248</v>
      </c>
      <c r="G35" s="15">
        <v>4778</v>
      </c>
      <c r="H35" s="17">
        <v>8700</v>
      </c>
      <c r="I35" s="8">
        <v>6248</v>
      </c>
      <c r="J35" s="15">
        <v>4778</v>
      </c>
      <c r="K35" s="17">
        <v>8700</v>
      </c>
      <c r="L35" s="8">
        <v>6248</v>
      </c>
      <c r="M35" s="25"/>
      <c r="N35" s="15">
        <v>4778</v>
      </c>
      <c r="O35" s="15"/>
      <c r="P35" s="15"/>
      <c r="Q35" s="15">
        <f t="shared" si="8"/>
        <v>914410.42</v>
      </c>
      <c r="R35" s="13">
        <f t="shared" si="15"/>
        <v>10972925.040000001</v>
      </c>
      <c r="S35" s="44" t="str">
        <f t="shared" si="2"/>
        <v>ok</v>
      </c>
      <c r="T35" s="44" t="str">
        <f t="shared" si="3"/>
        <v>ok</v>
      </c>
      <c r="U35" s="44" t="str">
        <f t="shared" si="4"/>
        <v>ok</v>
      </c>
      <c r="V35" s="44" t="str">
        <f t="shared" si="5"/>
        <v>ok</v>
      </c>
      <c r="W35" s="44" t="str">
        <f t="shared" si="6"/>
        <v>ok</v>
      </c>
      <c r="X35" s="44" t="str">
        <f t="shared" si="7"/>
        <v>ok</v>
      </c>
    </row>
    <row r="36" spans="1:24" s="3" customFormat="1" x14ac:dyDescent="0.25">
      <c r="A36" s="83"/>
      <c r="B36" s="85"/>
      <c r="C36" s="11" t="s">
        <v>45</v>
      </c>
      <c r="D36" s="45">
        <v>1</v>
      </c>
      <c r="E36" s="14"/>
      <c r="F36" s="8"/>
      <c r="G36" s="15"/>
      <c r="H36" s="17"/>
      <c r="I36" s="8"/>
      <c r="J36" s="15"/>
      <c r="K36" s="17">
        <v>6731.2</v>
      </c>
      <c r="L36" s="8">
        <v>4603.12</v>
      </c>
      <c r="M36" s="25"/>
      <c r="N36" s="15"/>
      <c r="O36" s="15"/>
      <c r="P36" s="15"/>
      <c r="Q36" s="15">
        <f t="shared" si="8"/>
        <v>673678.11979999999</v>
      </c>
      <c r="R36" s="13">
        <f t="shared" si="15"/>
        <v>8084137.4375999998</v>
      </c>
      <c r="S36" s="44" t="str">
        <f t="shared" si="2"/>
        <v>ok</v>
      </c>
      <c r="T36" s="44" t="str">
        <f t="shared" si="3"/>
        <v>ok</v>
      </c>
      <c r="U36" s="44" t="str">
        <f t="shared" si="4"/>
        <v>ok</v>
      </c>
      <c r="V36" s="44" t="str">
        <f t="shared" si="5"/>
        <v>variación</v>
      </c>
      <c r="W36" s="44" t="str">
        <f t="shared" si="6"/>
        <v>variación</v>
      </c>
      <c r="X36" s="44" t="str">
        <f t="shared" si="7"/>
        <v>ok</v>
      </c>
    </row>
    <row r="37" spans="1:24" s="3" customFormat="1" x14ac:dyDescent="0.25">
      <c r="A37" s="18">
        <v>22</v>
      </c>
      <c r="B37" s="5" t="s">
        <v>26</v>
      </c>
      <c r="C37" s="11" t="s">
        <v>45</v>
      </c>
      <c r="D37" s="45">
        <v>1</v>
      </c>
      <c r="E37" s="14">
        <v>11904</v>
      </c>
      <c r="F37" s="8">
        <v>5829</v>
      </c>
      <c r="G37" s="15">
        <v>5283</v>
      </c>
      <c r="H37" s="14">
        <v>11904</v>
      </c>
      <c r="I37" s="8">
        <v>5829</v>
      </c>
      <c r="J37" s="15">
        <v>5283</v>
      </c>
      <c r="K37" s="17">
        <v>11904</v>
      </c>
      <c r="L37" s="8">
        <v>5829</v>
      </c>
      <c r="M37" s="25"/>
      <c r="N37" s="15">
        <v>5283</v>
      </c>
      <c r="O37" s="15"/>
      <c r="P37" s="15"/>
      <c r="Q37" s="15">
        <f t="shared" si="8"/>
        <v>853088.72250000003</v>
      </c>
      <c r="R37" s="13">
        <f t="shared" si="15"/>
        <v>10237064.67</v>
      </c>
      <c r="S37" s="44" t="str">
        <f t="shared" si="2"/>
        <v>ok</v>
      </c>
      <c r="T37" s="44" t="str">
        <f t="shared" si="3"/>
        <v>ok</v>
      </c>
      <c r="U37" s="44" t="str">
        <f t="shared" si="4"/>
        <v>ok</v>
      </c>
      <c r="V37" s="44" t="str">
        <f t="shared" si="5"/>
        <v>ok</v>
      </c>
      <c r="W37" s="44" t="str">
        <f t="shared" si="6"/>
        <v>ok</v>
      </c>
      <c r="X37" s="44" t="str">
        <f t="shared" si="7"/>
        <v>ok</v>
      </c>
    </row>
    <row r="38" spans="1:24" s="3" customFormat="1" x14ac:dyDescent="0.25">
      <c r="A38" s="18">
        <v>23</v>
      </c>
      <c r="B38" s="5" t="s">
        <v>27</v>
      </c>
      <c r="C38" s="11" t="s">
        <v>45</v>
      </c>
      <c r="D38" s="45">
        <v>1</v>
      </c>
      <c r="E38" s="14">
        <v>7230</v>
      </c>
      <c r="F38" s="8">
        <v>4400.12</v>
      </c>
      <c r="G38" s="15">
        <v>3300</v>
      </c>
      <c r="H38" s="17">
        <v>7230</v>
      </c>
      <c r="I38" s="8">
        <v>4400.12</v>
      </c>
      <c r="J38" s="15">
        <v>3300</v>
      </c>
      <c r="K38" s="17">
        <v>7230</v>
      </c>
      <c r="L38" s="8">
        <v>4400.12</v>
      </c>
      <c r="M38" s="25"/>
      <c r="N38" s="15">
        <v>3300</v>
      </c>
      <c r="O38" s="15"/>
      <c r="P38" s="15"/>
      <c r="Q38" s="15">
        <f t="shared" si="8"/>
        <v>643968.56229999999</v>
      </c>
      <c r="R38" s="13">
        <f t="shared" si="15"/>
        <v>7727622.7476000004</v>
      </c>
      <c r="S38" s="44" t="str">
        <f t="shared" si="2"/>
        <v>ok</v>
      </c>
      <c r="T38" s="44" t="str">
        <f t="shared" si="3"/>
        <v>ok</v>
      </c>
      <c r="U38" s="44" t="str">
        <f t="shared" si="4"/>
        <v>ok</v>
      </c>
      <c r="V38" s="44" t="str">
        <f t="shared" si="5"/>
        <v>ok</v>
      </c>
      <c r="W38" s="44" t="str">
        <f t="shared" si="6"/>
        <v>ok</v>
      </c>
      <c r="X38" s="44" t="str">
        <f t="shared" si="7"/>
        <v>ok</v>
      </c>
    </row>
    <row r="39" spans="1:24" s="3" customFormat="1" x14ac:dyDescent="0.25">
      <c r="A39" s="82">
        <v>24</v>
      </c>
      <c r="B39" s="84" t="s">
        <v>28</v>
      </c>
      <c r="C39" s="11" t="s">
        <v>45</v>
      </c>
      <c r="D39" s="45">
        <v>1</v>
      </c>
      <c r="E39" s="14">
        <v>3391.88</v>
      </c>
      <c r="F39" s="8">
        <v>2577</v>
      </c>
      <c r="G39" s="15">
        <v>2540</v>
      </c>
      <c r="H39" s="17">
        <v>3391.88</v>
      </c>
      <c r="I39" s="8">
        <v>2577</v>
      </c>
      <c r="J39" s="15">
        <v>2540</v>
      </c>
      <c r="K39" s="17">
        <v>3391.88</v>
      </c>
      <c r="L39" s="8">
        <v>2577</v>
      </c>
      <c r="M39" s="25"/>
      <c r="N39" s="15">
        <v>2540</v>
      </c>
      <c r="O39" s="15"/>
      <c r="P39" s="15"/>
      <c r="Q39" s="15">
        <f t="shared" si="8"/>
        <v>377150.39250000002</v>
      </c>
      <c r="R39" s="13">
        <f t="shared" si="15"/>
        <v>4525804.71</v>
      </c>
      <c r="S39" s="44" t="str">
        <f t="shared" si="2"/>
        <v>ok</v>
      </c>
      <c r="T39" s="44" t="str">
        <f t="shared" si="3"/>
        <v>ok</v>
      </c>
      <c r="U39" s="44" t="str">
        <f t="shared" si="4"/>
        <v>ok</v>
      </c>
      <c r="V39" s="44" t="str">
        <f t="shared" si="5"/>
        <v>ok</v>
      </c>
      <c r="W39" s="44" t="str">
        <f t="shared" si="6"/>
        <v>ok</v>
      </c>
      <c r="X39" s="44" t="str">
        <f t="shared" si="7"/>
        <v>ok</v>
      </c>
    </row>
    <row r="40" spans="1:24" s="3" customFormat="1" x14ac:dyDescent="0.25">
      <c r="A40" s="83"/>
      <c r="B40" s="85"/>
      <c r="C40" s="11" t="s">
        <v>44</v>
      </c>
      <c r="D40" s="45">
        <v>1</v>
      </c>
      <c r="E40" s="12"/>
      <c r="F40" s="7"/>
      <c r="G40" s="13"/>
      <c r="H40" s="16"/>
      <c r="I40" s="7"/>
      <c r="J40" s="13"/>
      <c r="K40" s="16">
        <v>1427</v>
      </c>
      <c r="L40" s="7">
        <v>1427</v>
      </c>
      <c r="M40" s="25"/>
      <c r="N40" s="13"/>
      <c r="O40" s="13">
        <f>308968.5*1.16</f>
        <v>358403.45999999996</v>
      </c>
      <c r="P40" s="13">
        <f>358403.46*12</f>
        <v>4300841.5200000005</v>
      </c>
      <c r="Q40" s="15"/>
      <c r="R40" s="13"/>
      <c r="S40" s="44" t="str">
        <f t="shared" si="2"/>
        <v>ok</v>
      </c>
      <c r="T40" s="44" t="str">
        <f t="shared" si="3"/>
        <v>ok</v>
      </c>
      <c r="U40" s="44" t="str">
        <f t="shared" si="4"/>
        <v>ok</v>
      </c>
      <c r="V40" s="44" t="str">
        <f t="shared" si="5"/>
        <v>variación</v>
      </c>
      <c r="W40" s="44" t="str">
        <f t="shared" si="6"/>
        <v>variación</v>
      </c>
      <c r="X40" s="44" t="str">
        <f t="shared" si="7"/>
        <v>ok</v>
      </c>
    </row>
    <row r="41" spans="1:24" s="3" customFormat="1" x14ac:dyDescent="0.25">
      <c r="A41" s="18">
        <v>25</v>
      </c>
      <c r="B41" s="5" t="s">
        <v>29</v>
      </c>
      <c r="C41" s="11" t="s">
        <v>45</v>
      </c>
      <c r="D41" s="45">
        <v>1</v>
      </c>
      <c r="E41" s="14">
        <v>4380</v>
      </c>
      <c r="F41" s="8">
        <v>1080</v>
      </c>
      <c r="G41" s="15"/>
      <c r="H41" s="14">
        <v>4380</v>
      </c>
      <c r="I41" s="8">
        <v>1080</v>
      </c>
      <c r="J41" s="15"/>
      <c r="K41" s="17">
        <v>4380</v>
      </c>
      <c r="L41" s="8">
        <v>1080</v>
      </c>
      <c r="M41" s="25"/>
      <c r="N41" s="15"/>
      <c r="O41" s="15"/>
      <c r="P41" s="15"/>
      <c r="Q41" s="15">
        <f t="shared" si="8"/>
        <v>158060.69999999998</v>
      </c>
      <c r="R41" s="13">
        <f t="shared" si="15"/>
        <v>1896728.4</v>
      </c>
      <c r="S41" s="44" t="str">
        <f t="shared" si="2"/>
        <v>ok</v>
      </c>
      <c r="T41" s="44" t="str">
        <f t="shared" si="3"/>
        <v>ok</v>
      </c>
      <c r="U41" s="44" t="str">
        <f t="shared" si="4"/>
        <v>ok</v>
      </c>
      <c r="V41" s="44" t="str">
        <f t="shared" si="5"/>
        <v>ok</v>
      </c>
      <c r="W41" s="44" t="str">
        <f t="shared" si="6"/>
        <v>ok</v>
      </c>
      <c r="X41" s="44" t="str">
        <f t="shared" si="7"/>
        <v>ok</v>
      </c>
    </row>
    <row r="42" spans="1:24" s="3" customFormat="1" x14ac:dyDescent="0.25">
      <c r="A42" s="19">
        <v>26</v>
      </c>
      <c r="B42" s="48" t="s">
        <v>30</v>
      </c>
      <c r="C42" s="11" t="s">
        <v>45</v>
      </c>
      <c r="D42" s="45">
        <v>1</v>
      </c>
      <c r="E42" s="14">
        <v>12916.02</v>
      </c>
      <c r="F42" s="8">
        <v>5656</v>
      </c>
      <c r="G42" s="15">
        <v>4320</v>
      </c>
      <c r="H42" s="17">
        <v>17000</v>
      </c>
      <c r="I42" s="8">
        <v>7158.28</v>
      </c>
      <c r="J42" s="15">
        <v>4320</v>
      </c>
      <c r="K42" s="17">
        <v>17000</v>
      </c>
      <c r="L42" s="8">
        <v>7158.28</v>
      </c>
      <c r="M42" s="25"/>
      <c r="N42" s="15">
        <v>4320</v>
      </c>
      <c r="O42" s="15"/>
      <c r="P42" s="15"/>
      <c r="Q42" s="15">
        <f t="shared" si="8"/>
        <v>1047632.1737</v>
      </c>
      <c r="R42" s="13">
        <f t="shared" si="15"/>
        <v>12571586.0844</v>
      </c>
      <c r="S42" s="44" t="str">
        <f t="shared" si="2"/>
        <v>variación</v>
      </c>
      <c r="T42" s="44" t="str">
        <f t="shared" si="3"/>
        <v>variación</v>
      </c>
      <c r="U42" s="44" t="str">
        <f t="shared" si="4"/>
        <v>ok</v>
      </c>
      <c r="V42" s="44" t="str">
        <f t="shared" si="5"/>
        <v>ok</v>
      </c>
      <c r="W42" s="44" t="str">
        <f t="shared" si="6"/>
        <v>ok</v>
      </c>
      <c r="X42" s="44" t="str">
        <f t="shared" si="7"/>
        <v>ok</v>
      </c>
    </row>
    <row r="43" spans="1:24" s="3" customFormat="1" x14ac:dyDescent="0.25">
      <c r="A43" s="82">
        <v>27</v>
      </c>
      <c r="B43" s="84" t="s">
        <v>31</v>
      </c>
      <c r="C43" s="11" t="s">
        <v>45</v>
      </c>
      <c r="D43" s="45">
        <v>1</v>
      </c>
      <c r="E43" s="14">
        <v>95782.95</v>
      </c>
      <c r="F43" s="9">
        <v>4189.62</v>
      </c>
      <c r="G43" s="15">
        <v>2623</v>
      </c>
      <c r="H43" s="14">
        <v>95782.95</v>
      </c>
      <c r="I43" s="9">
        <v>4189.62</v>
      </c>
      <c r="J43" s="15">
        <v>2623</v>
      </c>
      <c r="K43" s="17">
        <v>95782.95</v>
      </c>
      <c r="L43" s="9">
        <v>4189.62</v>
      </c>
      <c r="M43" s="26"/>
      <c r="N43" s="15">
        <v>2623</v>
      </c>
      <c r="O43" s="15"/>
      <c r="P43" s="15"/>
      <c r="Q43" s="15">
        <f t="shared" si="8"/>
        <v>613161.36105000007</v>
      </c>
      <c r="R43" s="13">
        <f t="shared" si="15"/>
        <v>7357936.3326000003</v>
      </c>
      <c r="S43" s="44" t="str">
        <f t="shared" si="2"/>
        <v>ok</v>
      </c>
      <c r="T43" s="44" t="str">
        <f t="shared" si="3"/>
        <v>ok</v>
      </c>
      <c r="U43" s="44" t="str">
        <f t="shared" si="4"/>
        <v>ok</v>
      </c>
      <c r="V43" s="44" t="str">
        <f t="shared" si="5"/>
        <v>ok</v>
      </c>
      <c r="W43" s="44" t="str">
        <f t="shared" si="6"/>
        <v>ok</v>
      </c>
      <c r="X43" s="44" t="str">
        <f t="shared" si="7"/>
        <v>ok</v>
      </c>
    </row>
    <row r="44" spans="1:24" s="3" customFormat="1" x14ac:dyDescent="0.25">
      <c r="A44" s="83"/>
      <c r="B44" s="85"/>
      <c r="C44" s="11" t="s">
        <v>44</v>
      </c>
      <c r="D44" s="45">
        <v>1</v>
      </c>
      <c r="E44" s="12">
        <v>2000</v>
      </c>
      <c r="F44" s="7">
        <v>1625</v>
      </c>
      <c r="G44" s="13">
        <v>8250</v>
      </c>
      <c r="H44" s="16">
        <v>2000</v>
      </c>
      <c r="I44" s="7">
        <v>1625</v>
      </c>
      <c r="J44" s="13">
        <v>8250</v>
      </c>
      <c r="K44" s="12">
        <v>2000</v>
      </c>
      <c r="L44" s="7">
        <v>1625</v>
      </c>
      <c r="M44" s="25"/>
      <c r="N44" s="13"/>
      <c r="O44" s="66">
        <f>44708.09*1.16</f>
        <v>51861.384399999995</v>
      </c>
      <c r="P44" s="66">
        <f>+O44*12</f>
        <v>622336.6128</v>
      </c>
      <c r="Q44" s="15"/>
      <c r="R44" s="13"/>
      <c r="S44" s="44" t="str">
        <f t="shared" si="2"/>
        <v>ok</v>
      </c>
      <c r="T44" s="44" t="str">
        <f t="shared" si="3"/>
        <v>ok</v>
      </c>
      <c r="U44" s="44" t="str">
        <f t="shared" si="4"/>
        <v>ok</v>
      </c>
      <c r="V44" s="44" t="str">
        <f t="shared" si="5"/>
        <v>ok</v>
      </c>
      <c r="W44" s="44" t="str">
        <f t="shared" si="6"/>
        <v>ok</v>
      </c>
      <c r="X44" s="44" t="str">
        <f t="shared" si="7"/>
        <v>variación</v>
      </c>
    </row>
    <row r="45" spans="1:24" s="3" customFormat="1" ht="14.25" customHeight="1" x14ac:dyDescent="0.25">
      <c r="A45" s="18">
        <v>28</v>
      </c>
      <c r="B45" s="5" t="s">
        <v>32</v>
      </c>
      <c r="C45" s="11" t="s">
        <v>45</v>
      </c>
      <c r="D45" s="45">
        <v>1</v>
      </c>
      <c r="E45" s="14">
        <v>4000</v>
      </c>
      <c r="F45" s="8">
        <v>3532.41</v>
      </c>
      <c r="G45" s="15">
        <v>2243</v>
      </c>
      <c r="H45" s="17">
        <v>4000</v>
      </c>
      <c r="I45" s="8">
        <v>3532.41</v>
      </c>
      <c r="J45" s="15">
        <v>6116</v>
      </c>
      <c r="K45" s="17">
        <v>4000</v>
      </c>
      <c r="L45" s="8">
        <v>3532.41</v>
      </c>
      <c r="M45" s="25"/>
      <c r="N45" s="15">
        <v>2243</v>
      </c>
      <c r="O45" s="15"/>
      <c r="P45" s="15"/>
      <c r="Q45" s="15">
        <f t="shared" si="8"/>
        <v>516977.03452499997</v>
      </c>
      <c r="R45" s="13">
        <f t="shared" si="15"/>
        <v>6203724.4142999994</v>
      </c>
      <c r="S45" s="44" t="str">
        <f t="shared" si="2"/>
        <v>ok</v>
      </c>
      <c r="T45" s="44" t="str">
        <f t="shared" si="3"/>
        <v>ok</v>
      </c>
      <c r="U45" s="44" t="str">
        <f t="shared" si="4"/>
        <v>variación</v>
      </c>
      <c r="V45" s="44" t="str">
        <f t="shared" si="5"/>
        <v>ok</v>
      </c>
      <c r="W45" s="44" t="str">
        <f t="shared" si="6"/>
        <v>ok</v>
      </c>
      <c r="X45" s="44" t="str">
        <f t="shared" si="7"/>
        <v>variación</v>
      </c>
    </row>
    <row r="46" spans="1:24" s="3" customFormat="1" x14ac:dyDescent="0.25">
      <c r="A46" s="18">
        <v>29</v>
      </c>
      <c r="B46" s="5" t="s">
        <v>33</v>
      </c>
      <c r="C46" s="11" t="s">
        <v>45</v>
      </c>
      <c r="D46" s="45">
        <v>1</v>
      </c>
      <c r="E46" s="17">
        <f>46133.14+18415</f>
        <v>64548.14</v>
      </c>
      <c r="F46" s="8">
        <f>8556+680</f>
        <v>9236</v>
      </c>
      <c r="G46" s="15"/>
      <c r="H46" s="17">
        <f>46133.14+18415</f>
        <v>64548.14</v>
      </c>
      <c r="I46" s="8">
        <f>8556+680</f>
        <v>9236</v>
      </c>
      <c r="J46" s="15">
        <f>11670+35651.94</f>
        <v>47321.94</v>
      </c>
      <c r="K46" s="17">
        <f>46133.14+18415</f>
        <v>64548.14</v>
      </c>
      <c r="L46" s="8">
        <f>680+8556</f>
        <v>9236</v>
      </c>
      <c r="M46" s="25"/>
      <c r="N46" s="15"/>
      <c r="O46" s="15"/>
      <c r="P46" s="15"/>
      <c r="Q46" s="15">
        <f t="shared" si="8"/>
        <v>1351711.69</v>
      </c>
      <c r="R46" s="13">
        <f t="shared" si="15"/>
        <v>16220540.279999999</v>
      </c>
      <c r="S46" s="44" t="str">
        <f t="shared" si="2"/>
        <v>ok</v>
      </c>
      <c r="T46" s="44" t="str">
        <f t="shared" si="3"/>
        <v>ok</v>
      </c>
      <c r="U46" s="44" t="str">
        <f t="shared" si="4"/>
        <v>variación</v>
      </c>
      <c r="V46" s="44" t="str">
        <f t="shared" si="5"/>
        <v>ok</v>
      </c>
      <c r="W46" s="44" t="str">
        <f t="shared" si="6"/>
        <v>ok</v>
      </c>
      <c r="X46" s="44" t="str">
        <f t="shared" si="7"/>
        <v>variación</v>
      </c>
    </row>
    <row r="47" spans="1:24" s="3" customFormat="1" x14ac:dyDescent="0.25">
      <c r="A47" s="18">
        <v>30</v>
      </c>
      <c r="B47" s="5" t="s">
        <v>34</v>
      </c>
      <c r="C47" s="11" t="s">
        <v>45</v>
      </c>
      <c r="D47" s="45">
        <v>1</v>
      </c>
      <c r="E47" s="14">
        <v>6114.39</v>
      </c>
      <c r="F47" s="8">
        <v>2330</v>
      </c>
      <c r="G47" s="15">
        <v>6116</v>
      </c>
      <c r="H47" s="17">
        <v>6114.39</v>
      </c>
      <c r="I47" s="8">
        <v>2330</v>
      </c>
      <c r="J47" s="15">
        <v>6116</v>
      </c>
      <c r="K47" s="17">
        <v>6114.39</v>
      </c>
      <c r="L47" s="8">
        <v>2330</v>
      </c>
      <c r="M47" s="25"/>
      <c r="N47" s="15">
        <v>6116</v>
      </c>
      <c r="O47" s="15"/>
      <c r="P47" s="15"/>
      <c r="Q47" s="15">
        <f t="shared" si="8"/>
        <v>341001.32500000001</v>
      </c>
      <c r="R47" s="13">
        <f t="shared" si="15"/>
        <v>4092015.9</v>
      </c>
      <c r="S47" s="44" t="str">
        <f t="shared" si="2"/>
        <v>ok</v>
      </c>
      <c r="T47" s="44" t="str">
        <f t="shared" si="3"/>
        <v>ok</v>
      </c>
      <c r="U47" s="44" t="str">
        <f t="shared" si="4"/>
        <v>ok</v>
      </c>
      <c r="V47" s="44" t="str">
        <f t="shared" si="5"/>
        <v>ok</v>
      </c>
      <c r="W47" s="44" t="str">
        <f t="shared" si="6"/>
        <v>ok</v>
      </c>
      <c r="X47" s="44" t="str">
        <f t="shared" si="7"/>
        <v>ok</v>
      </c>
    </row>
    <row r="48" spans="1:24" s="3" customFormat="1" x14ac:dyDescent="0.25">
      <c r="A48" s="19">
        <v>31</v>
      </c>
      <c r="B48" s="48" t="s">
        <v>35</v>
      </c>
      <c r="C48" s="11" t="s">
        <v>45</v>
      </c>
      <c r="D48" s="45">
        <v>1</v>
      </c>
      <c r="E48" s="14">
        <f>3545+15343.65</f>
        <v>18888.650000000001</v>
      </c>
      <c r="F48" s="8">
        <f>2206+10981</f>
        <v>13187</v>
      </c>
      <c r="G48" s="15">
        <f>11670+35651.94</f>
        <v>47321.94</v>
      </c>
      <c r="H48" s="17">
        <f>3545+15343.65</f>
        <v>18888.650000000001</v>
      </c>
      <c r="I48" s="8">
        <f>2206+10981</f>
        <v>13187</v>
      </c>
      <c r="J48" s="15">
        <f>9000+2990.81</f>
        <v>11990.81</v>
      </c>
      <c r="K48" s="17">
        <f>+H48</f>
        <v>18888.650000000001</v>
      </c>
      <c r="L48" s="8">
        <f>+I48</f>
        <v>13187</v>
      </c>
      <c r="M48" s="26"/>
      <c r="N48" s="15"/>
      <c r="O48" s="15"/>
      <c r="P48" s="15"/>
      <c r="Q48" s="15">
        <f t="shared" si="8"/>
        <v>1929950.4175000002</v>
      </c>
      <c r="R48" s="13">
        <f t="shared" si="15"/>
        <v>23159405.010000002</v>
      </c>
      <c r="S48" s="44" t="str">
        <f t="shared" si="2"/>
        <v>ok</v>
      </c>
      <c r="T48" s="44" t="str">
        <f t="shared" si="3"/>
        <v>ok</v>
      </c>
      <c r="U48" s="44" t="str">
        <f t="shared" si="4"/>
        <v>variación</v>
      </c>
      <c r="V48" s="44" t="str">
        <f t="shared" si="5"/>
        <v>ok</v>
      </c>
      <c r="W48" s="44" t="str">
        <f t="shared" si="6"/>
        <v>ok</v>
      </c>
      <c r="X48" s="44" t="str">
        <f t="shared" si="7"/>
        <v>variación</v>
      </c>
    </row>
    <row r="49" spans="1:24" s="3" customFormat="1" x14ac:dyDescent="0.25">
      <c r="A49" s="19">
        <v>32</v>
      </c>
      <c r="B49" s="48" t="s">
        <v>36</v>
      </c>
      <c r="C49" s="11" t="s">
        <v>45</v>
      </c>
      <c r="D49" s="45">
        <v>1</v>
      </c>
      <c r="E49" s="14">
        <v>2346</v>
      </c>
      <c r="F49" s="8">
        <v>2305</v>
      </c>
      <c r="G49" s="15">
        <v>2584</v>
      </c>
      <c r="H49" s="17">
        <v>2346</v>
      </c>
      <c r="I49" s="8">
        <v>2305</v>
      </c>
      <c r="J49" s="15">
        <v>6000</v>
      </c>
      <c r="K49" s="17">
        <f>+H49</f>
        <v>2346</v>
      </c>
      <c r="L49" s="8">
        <f>+I49</f>
        <v>2305</v>
      </c>
      <c r="M49" s="26"/>
      <c r="N49" s="15"/>
      <c r="O49" s="15"/>
      <c r="P49" s="15"/>
      <c r="Q49" s="15">
        <f t="shared" si="8"/>
        <v>337342.51250000001</v>
      </c>
      <c r="R49" s="13">
        <f t="shared" si="15"/>
        <v>4048110.15</v>
      </c>
      <c r="S49" s="44" t="str">
        <f t="shared" si="2"/>
        <v>ok</v>
      </c>
      <c r="T49" s="44" t="str">
        <f t="shared" si="3"/>
        <v>ok</v>
      </c>
      <c r="U49" s="44" t="str">
        <f t="shared" si="4"/>
        <v>variación</v>
      </c>
      <c r="V49" s="44" t="str">
        <f t="shared" si="5"/>
        <v>ok</v>
      </c>
      <c r="W49" s="44" t="str">
        <f t="shared" si="6"/>
        <v>ok</v>
      </c>
      <c r="X49" s="44" t="str">
        <f t="shared" si="7"/>
        <v>variación</v>
      </c>
    </row>
    <row r="50" spans="1:24" s="3" customFormat="1" x14ac:dyDescent="0.25">
      <c r="A50" s="18">
        <v>33</v>
      </c>
      <c r="B50" s="5" t="s">
        <v>37</v>
      </c>
      <c r="C50" s="11" t="s">
        <v>45</v>
      </c>
      <c r="D50" s="45">
        <v>1</v>
      </c>
      <c r="E50" s="14">
        <v>80000</v>
      </c>
      <c r="F50" s="8">
        <v>4539</v>
      </c>
      <c r="G50" s="15">
        <v>2990.81</v>
      </c>
      <c r="H50" s="17">
        <v>80000</v>
      </c>
      <c r="I50" s="8">
        <v>4539</v>
      </c>
      <c r="J50" s="15">
        <v>2990.81</v>
      </c>
      <c r="K50" s="17">
        <v>80000</v>
      </c>
      <c r="L50" s="8">
        <v>4539</v>
      </c>
      <c r="M50" s="25"/>
      <c r="N50" s="15">
        <v>2990.81</v>
      </c>
      <c r="O50" s="15"/>
      <c r="P50" s="15"/>
      <c r="Q50" s="15">
        <f t="shared" ref="Q50:Q53" si="16">+R50/12</f>
        <v>664293.99749999994</v>
      </c>
      <c r="R50" s="13">
        <f>+L50*1756.23</f>
        <v>7971527.9699999997</v>
      </c>
      <c r="S50" s="44" t="str">
        <f t="shared" si="2"/>
        <v>ok</v>
      </c>
      <c r="T50" s="44" t="str">
        <f t="shared" si="3"/>
        <v>ok</v>
      </c>
      <c r="U50" s="44" t="str">
        <f t="shared" si="4"/>
        <v>ok</v>
      </c>
      <c r="V50" s="44" t="str">
        <f t="shared" si="5"/>
        <v>ok</v>
      </c>
      <c r="W50" s="44" t="str">
        <f t="shared" si="6"/>
        <v>ok</v>
      </c>
      <c r="X50" s="44" t="str">
        <f t="shared" si="7"/>
        <v>ok</v>
      </c>
    </row>
    <row r="51" spans="1:24" s="3" customFormat="1" x14ac:dyDescent="0.25">
      <c r="A51" s="18">
        <v>34</v>
      </c>
      <c r="B51" s="5" t="s">
        <v>38</v>
      </c>
      <c r="C51" s="11" t="s">
        <v>45</v>
      </c>
      <c r="D51" s="45">
        <v>1</v>
      </c>
      <c r="E51" s="14">
        <v>11246</v>
      </c>
      <c r="F51" s="8">
        <v>3000</v>
      </c>
      <c r="G51" s="15"/>
      <c r="H51" s="17">
        <v>11246</v>
      </c>
      <c r="I51" s="8">
        <v>3000</v>
      </c>
      <c r="J51" s="15">
        <v>2320</v>
      </c>
      <c r="K51" s="17">
        <v>11246</v>
      </c>
      <c r="L51" s="8">
        <v>3000</v>
      </c>
      <c r="M51" s="25"/>
      <c r="N51" s="15"/>
      <c r="O51" s="15"/>
      <c r="P51" s="15"/>
      <c r="Q51" s="15">
        <f t="shared" si="16"/>
        <v>439057.5</v>
      </c>
      <c r="R51" s="13">
        <f>+L51*1756.23</f>
        <v>5268690</v>
      </c>
      <c r="S51" s="44" t="str">
        <f t="shared" si="2"/>
        <v>ok</v>
      </c>
      <c r="T51" s="44" t="str">
        <f t="shared" si="3"/>
        <v>ok</v>
      </c>
      <c r="U51" s="44" t="str">
        <f t="shared" si="4"/>
        <v>variación</v>
      </c>
      <c r="V51" s="44" t="str">
        <f t="shared" si="5"/>
        <v>ok</v>
      </c>
      <c r="W51" s="44" t="str">
        <f t="shared" si="6"/>
        <v>ok</v>
      </c>
      <c r="X51" s="44" t="str">
        <f t="shared" si="7"/>
        <v>variación</v>
      </c>
    </row>
    <row r="52" spans="1:24" s="3" customFormat="1" x14ac:dyDescent="0.25">
      <c r="A52" s="18" t="s">
        <v>39</v>
      </c>
      <c r="B52" s="5" t="s">
        <v>40</v>
      </c>
      <c r="C52" s="11" t="s">
        <v>45</v>
      </c>
      <c r="D52" s="45">
        <v>1</v>
      </c>
      <c r="E52" s="14">
        <f>13075+13356</f>
        <v>26431</v>
      </c>
      <c r="F52" s="8">
        <f>1256+12480</f>
        <v>13736</v>
      </c>
      <c r="G52" s="15">
        <f>9000+2526</f>
        <v>11526</v>
      </c>
      <c r="H52" s="14">
        <f>13075+13356</f>
        <v>26431</v>
      </c>
      <c r="I52" s="8">
        <f>1256+12480</f>
        <v>13736</v>
      </c>
      <c r="J52" s="15">
        <f>9000+2526</f>
        <v>11526</v>
      </c>
      <c r="K52" s="17">
        <v>26431</v>
      </c>
      <c r="L52" s="8">
        <f>1256+12480</f>
        <v>13736</v>
      </c>
      <c r="M52" s="23"/>
      <c r="N52" s="15">
        <f>9000+2526</f>
        <v>11526</v>
      </c>
      <c r="O52" s="15"/>
      <c r="P52" s="15"/>
      <c r="Q52" s="15">
        <f t="shared" si="16"/>
        <v>2010297.9400000002</v>
      </c>
      <c r="R52" s="13">
        <f>+L52*1756.23</f>
        <v>24123575.280000001</v>
      </c>
      <c r="S52" s="44" t="str">
        <f t="shared" si="2"/>
        <v>ok</v>
      </c>
      <c r="T52" s="44" t="str">
        <f t="shared" si="3"/>
        <v>ok</v>
      </c>
      <c r="U52" s="44" t="str">
        <f t="shared" si="4"/>
        <v>ok</v>
      </c>
      <c r="V52" s="44" t="str">
        <f t="shared" si="5"/>
        <v>ok</v>
      </c>
      <c r="W52" s="44" t="str">
        <f t="shared" si="6"/>
        <v>ok</v>
      </c>
      <c r="X52" s="44" t="str">
        <f t="shared" si="7"/>
        <v>ok</v>
      </c>
    </row>
    <row r="53" spans="1:24" s="3" customFormat="1" ht="15.75" thickBot="1" x14ac:dyDescent="0.3">
      <c r="A53" s="19" t="s">
        <v>41</v>
      </c>
      <c r="B53" s="48" t="s">
        <v>42</v>
      </c>
      <c r="C53" s="51" t="s">
        <v>45</v>
      </c>
      <c r="D53" s="52">
        <v>1</v>
      </c>
      <c r="E53" s="53">
        <f>3076.32+2992+12353.8</f>
        <v>18422.12</v>
      </c>
      <c r="F53" s="54">
        <f>2320+3200+295</f>
        <v>5815</v>
      </c>
      <c r="G53" s="55">
        <f>2320+295</f>
        <v>2615</v>
      </c>
      <c r="H53" s="53">
        <f>3076.32+2992+12353.8</f>
        <v>18422.12</v>
      </c>
      <c r="I53" s="54">
        <f>2320+3200+295</f>
        <v>5815</v>
      </c>
      <c r="J53" s="55">
        <f>2320+295</f>
        <v>2615</v>
      </c>
      <c r="K53" s="56">
        <f>3076.32+12353.8</f>
        <v>15430.119999999999</v>
      </c>
      <c r="L53" s="54">
        <f>2320+295</f>
        <v>2615</v>
      </c>
      <c r="M53" s="57"/>
      <c r="N53" s="55">
        <f>2320+295</f>
        <v>2615</v>
      </c>
      <c r="O53" s="55"/>
      <c r="P53" s="55"/>
      <c r="Q53" s="55">
        <f t="shared" si="16"/>
        <v>382711.78750000003</v>
      </c>
      <c r="R53" s="58">
        <f>+L53*1756.23</f>
        <v>4592541.45</v>
      </c>
      <c r="S53" s="44" t="str">
        <f t="shared" si="2"/>
        <v>ok</v>
      </c>
      <c r="T53" s="44" t="str">
        <f t="shared" si="3"/>
        <v>ok</v>
      </c>
      <c r="U53" s="44" t="str">
        <f t="shared" si="4"/>
        <v>ok</v>
      </c>
      <c r="V53" s="44" t="str">
        <f t="shared" si="5"/>
        <v>variación</v>
      </c>
      <c r="W53" s="44" t="str">
        <f t="shared" si="6"/>
        <v>variación</v>
      </c>
      <c r="X53" s="44" t="str">
        <f t="shared" si="7"/>
        <v>ok</v>
      </c>
    </row>
    <row r="54" spans="1:24" ht="15.75" thickBot="1" x14ac:dyDescent="0.3">
      <c r="A54" s="86" t="s">
        <v>60</v>
      </c>
      <c r="B54" s="87"/>
      <c r="C54" s="87"/>
      <c r="D54" s="60">
        <f>SUM(D11:D53)</f>
        <v>43</v>
      </c>
      <c r="E54" s="61">
        <f t="shared" ref="E54:R54" si="17">SUM(E11:E53)</f>
        <v>943020.92</v>
      </c>
      <c r="F54" s="62">
        <f t="shared" si="17"/>
        <v>216451.32</v>
      </c>
      <c r="G54" s="59">
        <f t="shared" si="17"/>
        <v>340397.45999999996</v>
      </c>
      <c r="H54" s="61">
        <f t="shared" si="17"/>
        <v>949849.9</v>
      </c>
      <c r="I54" s="62">
        <f t="shared" si="17"/>
        <v>220653.99</v>
      </c>
      <c r="J54" s="59">
        <f t="shared" si="17"/>
        <v>361997.26999999996</v>
      </c>
      <c r="K54" s="61">
        <f t="shared" si="17"/>
        <v>969667.29099999997</v>
      </c>
      <c r="L54" s="62">
        <f t="shared" si="17"/>
        <v>230151.76</v>
      </c>
      <c r="M54" s="62"/>
      <c r="N54" s="59">
        <f t="shared" si="17"/>
        <v>278669.36</v>
      </c>
      <c r="O54" s="63">
        <f t="shared" si="17"/>
        <v>4279642.5654999996</v>
      </c>
      <c r="P54" s="59">
        <f t="shared" si="17"/>
        <v>51355710.786000006</v>
      </c>
      <c r="Q54" s="63">
        <f t="shared" si="17"/>
        <v>27285507.870774999</v>
      </c>
      <c r="R54" s="59">
        <f t="shared" si="17"/>
        <v>327426094.44929999</v>
      </c>
    </row>
    <row r="55" spans="1:24" x14ac:dyDescent="0.25">
      <c r="A55" s="46"/>
      <c r="B55" s="46"/>
      <c r="C55" s="46"/>
      <c r="D55" s="46"/>
      <c r="E55" s="47"/>
      <c r="F55" s="47"/>
      <c r="G55" s="46"/>
      <c r="H55" s="47"/>
      <c r="I55" s="47"/>
      <c r="J55" s="46"/>
      <c r="K55" s="47"/>
      <c r="L55" s="47"/>
      <c r="M55" s="46"/>
      <c r="N55" s="46"/>
      <c r="O55" s="46"/>
      <c r="P55" s="46"/>
      <c r="Q55" s="46"/>
      <c r="R55" s="46"/>
    </row>
    <row r="56" spans="1:24" x14ac:dyDescent="0.25">
      <c r="A56" t="s">
        <v>48</v>
      </c>
      <c r="B56" s="4" t="s">
        <v>47</v>
      </c>
    </row>
    <row r="57" spans="1:24" x14ac:dyDescent="0.25">
      <c r="B57" s="4" t="s">
        <v>51</v>
      </c>
    </row>
    <row r="58" spans="1:24" x14ac:dyDescent="0.25">
      <c r="B58" s="4" t="s">
        <v>49</v>
      </c>
    </row>
    <row r="59" spans="1:24" x14ac:dyDescent="0.25">
      <c r="B59" s="4" t="s">
        <v>50</v>
      </c>
    </row>
    <row r="61" spans="1:24" x14ac:dyDescent="0.25">
      <c r="K61" s="44"/>
      <c r="L61" s="44"/>
    </row>
  </sheetData>
  <mergeCells count="25">
    <mergeCell ref="A54:C54"/>
    <mergeCell ref="B35:B36"/>
    <mergeCell ref="A35:A36"/>
    <mergeCell ref="A39:A40"/>
    <mergeCell ref="B39:B40"/>
    <mergeCell ref="A43:A44"/>
    <mergeCell ref="B43:B44"/>
    <mergeCell ref="A32:A33"/>
    <mergeCell ref="B32:B33"/>
    <mergeCell ref="A16:A17"/>
    <mergeCell ref="B16:B17"/>
    <mergeCell ref="A18:A19"/>
    <mergeCell ref="B18:B19"/>
    <mergeCell ref="A23:A24"/>
    <mergeCell ref="B23:B24"/>
    <mergeCell ref="K9:N9"/>
    <mergeCell ref="O9:O10"/>
    <mergeCell ref="P9:P10"/>
    <mergeCell ref="Q9:R9"/>
    <mergeCell ref="A9:A10"/>
    <mergeCell ref="B9:B10"/>
    <mergeCell ref="C9:C10"/>
    <mergeCell ref="D9:D10"/>
    <mergeCell ref="E9:G9"/>
    <mergeCell ref="H9:J9"/>
  </mergeCells>
  <dataValidations disablePrompts="1" count="1">
    <dataValidation type="list" allowBlank="1" showInputMessage="1" showErrorMessage="1" sqref="HM65468:HM65469 RI65468:RI65469 ABE65468:ABE65469 ALA65468:ALA65469 AUW65468:AUW65469 BES65468:BES65469 BOO65468:BOO65469 BYK65468:BYK65469 CIG65468:CIG65469 CSC65468:CSC65469 DBY65468:DBY65469 DLU65468:DLU65469 DVQ65468:DVQ65469 EFM65468:EFM65469 EPI65468:EPI65469 EZE65468:EZE65469 FJA65468:FJA65469 FSW65468:FSW65469 GCS65468:GCS65469 GMO65468:GMO65469 GWK65468:GWK65469 HGG65468:HGG65469 HQC65468:HQC65469 HZY65468:HZY65469 IJU65468:IJU65469 ITQ65468:ITQ65469 JDM65468:JDM65469 JNI65468:JNI65469 JXE65468:JXE65469 KHA65468:KHA65469 KQW65468:KQW65469 LAS65468:LAS65469 LKO65468:LKO65469 LUK65468:LUK65469 MEG65468:MEG65469 MOC65468:MOC65469 MXY65468:MXY65469 NHU65468:NHU65469 NRQ65468:NRQ65469 OBM65468:OBM65469 OLI65468:OLI65469 OVE65468:OVE65469 PFA65468:PFA65469 POW65468:POW65469 PYS65468:PYS65469 QIO65468:QIO65469 QSK65468:QSK65469 RCG65468:RCG65469 RMC65468:RMC65469 RVY65468:RVY65469 SFU65468:SFU65469 SPQ65468:SPQ65469 SZM65468:SZM65469 TJI65468:TJI65469 TTE65468:TTE65469 UDA65468:UDA65469 UMW65468:UMW65469 UWS65468:UWS65469 VGO65468:VGO65469 VQK65468:VQK65469 WAG65468:WAG65469 WKC65468:WKC65469 WTY65468:WTY65469 HM131004:HM131005 RI131004:RI131005 ABE131004:ABE131005 ALA131004:ALA131005 AUW131004:AUW131005 BES131004:BES131005 BOO131004:BOO131005 BYK131004:BYK131005 CIG131004:CIG131005 CSC131004:CSC131005 DBY131004:DBY131005 DLU131004:DLU131005 DVQ131004:DVQ131005 EFM131004:EFM131005 EPI131004:EPI131005 EZE131004:EZE131005 FJA131004:FJA131005 FSW131004:FSW131005 GCS131004:GCS131005 GMO131004:GMO131005 GWK131004:GWK131005 HGG131004:HGG131005 HQC131004:HQC131005 HZY131004:HZY131005 IJU131004:IJU131005 ITQ131004:ITQ131005 JDM131004:JDM131005 JNI131004:JNI131005 JXE131004:JXE131005 KHA131004:KHA131005 KQW131004:KQW131005 LAS131004:LAS131005 LKO131004:LKO131005 LUK131004:LUK131005 MEG131004:MEG131005 MOC131004:MOC131005 MXY131004:MXY131005 NHU131004:NHU131005 NRQ131004:NRQ131005 OBM131004:OBM131005 OLI131004:OLI131005 OVE131004:OVE131005 PFA131004:PFA131005 POW131004:POW131005 PYS131004:PYS131005 QIO131004:QIO131005 QSK131004:QSK131005 RCG131004:RCG131005 RMC131004:RMC131005 RVY131004:RVY131005 SFU131004:SFU131005 SPQ131004:SPQ131005 SZM131004:SZM131005 TJI131004:TJI131005 TTE131004:TTE131005 UDA131004:UDA131005 UMW131004:UMW131005 UWS131004:UWS131005 VGO131004:VGO131005 VQK131004:VQK131005 WAG131004:WAG131005 WKC131004:WKC131005 WTY131004:WTY131005 HM196540:HM196541 RI196540:RI196541 ABE196540:ABE196541 ALA196540:ALA196541 AUW196540:AUW196541 BES196540:BES196541 BOO196540:BOO196541 BYK196540:BYK196541 CIG196540:CIG196541 CSC196540:CSC196541 DBY196540:DBY196541 DLU196540:DLU196541 DVQ196540:DVQ196541 EFM196540:EFM196541 EPI196540:EPI196541 EZE196540:EZE196541 FJA196540:FJA196541 FSW196540:FSW196541 GCS196540:GCS196541 GMO196540:GMO196541 GWK196540:GWK196541 HGG196540:HGG196541 HQC196540:HQC196541 HZY196540:HZY196541 IJU196540:IJU196541 ITQ196540:ITQ196541 JDM196540:JDM196541 JNI196540:JNI196541 JXE196540:JXE196541 KHA196540:KHA196541 KQW196540:KQW196541 LAS196540:LAS196541 LKO196540:LKO196541 LUK196540:LUK196541 MEG196540:MEG196541 MOC196540:MOC196541 MXY196540:MXY196541 NHU196540:NHU196541 NRQ196540:NRQ196541 OBM196540:OBM196541 OLI196540:OLI196541 OVE196540:OVE196541 PFA196540:PFA196541 POW196540:POW196541 PYS196540:PYS196541 QIO196540:QIO196541 QSK196540:QSK196541 RCG196540:RCG196541 RMC196540:RMC196541 RVY196540:RVY196541 SFU196540:SFU196541 SPQ196540:SPQ196541 SZM196540:SZM196541 TJI196540:TJI196541 TTE196540:TTE196541 UDA196540:UDA196541 UMW196540:UMW196541 UWS196540:UWS196541 VGO196540:VGO196541 VQK196540:VQK196541 WAG196540:WAG196541 WKC196540:WKC196541 WTY196540:WTY196541 HM262076:HM262077 RI262076:RI262077 ABE262076:ABE262077 ALA262076:ALA262077 AUW262076:AUW262077 BES262076:BES262077 BOO262076:BOO262077 BYK262076:BYK262077 CIG262076:CIG262077 CSC262076:CSC262077 DBY262076:DBY262077 DLU262076:DLU262077 DVQ262076:DVQ262077 EFM262076:EFM262077 EPI262076:EPI262077 EZE262076:EZE262077 FJA262076:FJA262077 FSW262076:FSW262077 GCS262076:GCS262077 GMO262076:GMO262077 GWK262076:GWK262077 HGG262076:HGG262077 HQC262076:HQC262077 HZY262076:HZY262077 IJU262076:IJU262077 ITQ262076:ITQ262077 JDM262076:JDM262077 JNI262076:JNI262077 JXE262076:JXE262077 KHA262076:KHA262077 KQW262076:KQW262077 LAS262076:LAS262077 LKO262076:LKO262077 LUK262076:LUK262077 MEG262076:MEG262077 MOC262076:MOC262077 MXY262076:MXY262077 NHU262076:NHU262077 NRQ262076:NRQ262077 OBM262076:OBM262077 OLI262076:OLI262077 OVE262076:OVE262077 PFA262076:PFA262077 POW262076:POW262077 PYS262076:PYS262077 QIO262076:QIO262077 QSK262076:QSK262077 RCG262076:RCG262077 RMC262076:RMC262077 RVY262076:RVY262077 SFU262076:SFU262077 SPQ262076:SPQ262077 SZM262076:SZM262077 TJI262076:TJI262077 TTE262076:TTE262077 UDA262076:UDA262077 UMW262076:UMW262077 UWS262076:UWS262077 VGO262076:VGO262077 VQK262076:VQK262077 WAG262076:WAG262077 WKC262076:WKC262077 WTY262076:WTY262077 HM327612:HM327613 RI327612:RI327613 ABE327612:ABE327613 ALA327612:ALA327613 AUW327612:AUW327613 BES327612:BES327613 BOO327612:BOO327613 BYK327612:BYK327613 CIG327612:CIG327613 CSC327612:CSC327613 DBY327612:DBY327613 DLU327612:DLU327613 DVQ327612:DVQ327613 EFM327612:EFM327613 EPI327612:EPI327613 EZE327612:EZE327613 FJA327612:FJA327613 FSW327612:FSW327613 GCS327612:GCS327613 GMO327612:GMO327613 GWK327612:GWK327613 HGG327612:HGG327613 HQC327612:HQC327613 HZY327612:HZY327613 IJU327612:IJU327613 ITQ327612:ITQ327613 JDM327612:JDM327613 JNI327612:JNI327613 JXE327612:JXE327613 KHA327612:KHA327613 KQW327612:KQW327613 LAS327612:LAS327613 LKO327612:LKO327613 LUK327612:LUK327613 MEG327612:MEG327613 MOC327612:MOC327613 MXY327612:MXY327613 NHU327612:NHU327613 NRQ327612:NRQ327613 OBM327612:OBM327613 OLI327612:OLI327613 OVE327612:OVE327613 PFA327612:PFA327613 POW327612:POW327613 PYS327612:PYS327613 QIO327612:QIO327613 QSK327612:QSK327613 RCG327612:RCG327613 RMC327612:RMC327613 RVY327612:RVY327613 SFU327612:SFU327613 SPQ327612:SPQ327613 SZM327612:SZM327613 TJI327612:TJI327613 TTE327612:TTE327613 UDA327612:UDA327613 UMW327612:UMW327613 UWS327612:UWS327613 VGO327612:VGO327613 VQK327612:VQK327613 WAG327612:WAG327613 WKC327612:WKC327613 WTY327612:WTY327613 HM393148:HM393149 RI393148:RI393149 ABE393148:ABE393149 ALA393148:ALA393149 AUW393148:AUW393149 BES393148:BES393149 BOO393148:BOO393149 BYK393148:BYK393149 CIG393148:CIG393149 CSC393148:CSC393149 DBY393148:DBY393149 DLU393148:DLU393149 DVQ393148:DVQ393149 EFM393148:EFM393149 EPI393148:EPI393149 EZE393148:EZE393149 FJA393148:FJA393149 FSW393148:FSW393149 GCS393148:GCS393149 GMO393148:GMO393149 GWK393148:GWK393149 HGG393148:HGG393149 HQC393148:HQC393149 HZY393148:HZY393149 IJU393148:IJU393149 ITQ393148:ITQ393149 JDM393148:JDM393149 JNI393148:JNI393149 JXE393148:JXE393149 KHA393148:KHA393149 KQW393148:KQW393149 LAS393148:LAS393149 LKO393148:LKO393149 LUK393148:LUK393149 MEG393148:MEG393149 MOC393148:MOC393149 MXY393148:MXY393149 NHU393148:NHU393149 NRQ393148:NRQ393149 OBM393148:OBM393149 OLI393148:OLI393149 OVE393148:OVE393149 PFA393148:PFA393149 POW393148:POW393149 PYS393148:PYS393149 QIO393148:QIO393149 QSK393148:QSK393149 RCG393148:RCG393149 RMC393148:RMC393149 RVY393148:RVY393149 SFU393148:SFU393149 SPQ393148:SPQ393149 SZM393148:SZM393149 TJI393148:TJI393149 TTE393148:TTE393149 UDA393148:UDA393149 UMW393148:UMW393149 UWS393148:UWS393149 VGO393148:VGO393149 VQK393148:VQK393149 WAG393148:WAG393149 WKC393148:WKC393149 WTY393148:WTY393149 HM458684:HM458685 RI458684:RI458685 ABE458684:ABE458685 ALA458684:ALA458685 AUW458684:AUW458685 BES458684:BES458685 BOO458684:BOO458685 BYK458684:BYK458685 CIG458684:CIG458685 CSC458684:CSC458685 DBY458684:DBY458685 DLU458684:DLU458685 DVQ458684:DVQ458685 EFM458684:EFM458685 EPI458684:EPI458685 EZE458684:EZE458685 FJA458684:FJA458685 FSW458684:FSW458685 GCS458684:GCS458685 GMO458684:GMO458685 GWK458684:GWK458685 HGG458684:HGG458685 HQC458684:HQC458685 HZY458684:HZY458685 IJU458684:IJU458685 ITQ458684:ITQ458685 JDM458684:JDM458685 JNI458684:JNI458685 JXE458684:JXE458685 KHA458684:KHA458685 KQW458684:KQW458685 LAS458684:LAS458685 LKO458684:LKO458685 LUK458684:LUK458685 MEG458684:MEG458685 MOC458684:MOC458685 MXY458684:MXY458685 NHU458684:NHU458685 NRQ458684:NRQ458685 OBM458684:OBM458685 OLI458684:OLI458685 OVE458684:OVE458685 PFA458684:PFA458685 POW458684:POW458685 PYS458684:PYS458685 QIO458684:QIO458685 QSK458684:QSK458685 RCG458684:RCG458685 RMC458684:RMC458685 RVY458684:RVY458685 SFU458684:SFU458685 SPQ458684:SPQ458685 SZM458684:SZM458685 TJI458684:TJI458685 TTE458684:TTE458685 UDA458684:UDA458685 UMW458684:UMW458685 UWS458684:UWS458685 VGO458684:VGO458685 VQK458684:VQK458685 WAG458684:WAG458685 WKC458684:WKC458685 WTY458684:WTY458685 HM524220:HM524221 RI524220:RI524221 ABE524220:ABE524221 ALA524220:ALA524221 AUW524220:AUW524221 BES524220:BES524221 BOO524220:BOO524221 BYK524220:BYK524221 CIG524220:CIG524221 CSC524220:CSC524221 DBY524220:DBY524221 DLU524220:DLU524221 DVQ524220:DVQ524221 EFM524220:EFM524221 EPI524220:EPI524221 EZE524220:EZE524221 FJA524220:FJA524221 FSW524220:FSW524221 GCS524220:GCS524221 GMO524220:GMO524221 GWK524220:GWK524221 HGG524220:HGG524221 HQC524220:HQC524221 HZY524220:HZY524221 IJU524220:IJU524221 ITQ524220:ITQ524221 JDM524220:JDM524221 JNI524220:JNI524221 JXE524220:JXE524221 KHA524220:KHA524221 KQW524220:KQW524221 LAS524220:LAS524221 LKO524220:LKO524221 LUK524220:LUK524221 MEG524220:MEG524221 MOC524220:MOC524221 MXY524220:MXY524221 NHU524220:NHU524221 NRQ524220:NRQ524221 OBM524220:OBM524221 OLI524220:OLI524221 OVE524220:OVE524221 PFA524220:PFA524221 POW524220:POW524221 PYS524220:PYS524221 QIO524220:QIO524221 QSK524220:QSK524221 RCG524220:RCG524221 RMC524220:RMC524221 RVY524220:RVY524221 SFU524220:SFU524221 SPQ524220:SPQ524221 SZM524220:SZM524221 TJI524220:TJI524221 TTE524220:TTE524221 UDA524220:UDA524221 UMW524220:UMW524221 UWS524220:UWS524221 VGO524220:VGO524221 VQK524220:VQK524221 WAG524220:WAG524221 WKC524220:WKC524221 WTY524220:WTY524221 HM589756:HM589757 RI589756:RI589757 ABE589756:ABE589757 ALA589756:ALA589757 AUW589756:AUW589757 BES589756:BES589757 BOO589756:BOO589757 BYK589756:BYK589757 CIG589756:CIG589757 CSC589756:CSC589757 DBY589756:DBY589757 DLU589756:DLU589757 DVQ589756:DVQ589757 EFM589756:EFM589757 EPI589756:EPI589757 EZE589756:EZE589757 FJA589756:FJA589757 FSW589756:FSW589757 GCS589756:GCS589757 GMO589756:GMO589757 GWK589756:GWK589757 HGG589756:HGG589757 HQC589756:HQC589757 HZY589756:HZY589757 IJU589756:IJU589757 ITQ589756:ITQ589757 JDM589756:JDM589757 JNI589756:JNI589757 JXE589756:JXE589757 KHA589756:KHA589757 KQW589756:KQW589757 LAS589756:LAS589757 LKO589756:LKO589757 LUK589756:LUK589757 MEG589756:MEG589757 MOC589756:MOC589757 MXY589756:MXY589757 NHU589756:NHU589757 NRQ589756:NRQ589757 OBM589756:OBM589757 OLI589756:OLI589757 OVE589756:OVE589757 PFA589756:PFA589757 POW589756:POW589757 PYS589756:PYS589757 QIO589756:QIO589757 QSK589756:QSK589757 RCG589756:RCG589757 RMC589756:RMC589757 RVY589756:RVY589757 SFU589756:SFU589757 SPQ589756:SPQ589757 SZM589756:SZM589757 TJI589756:TJI589757 TTE589756:TTE589757 UDA589756:UDA589757 UMW589756:UMW589757 UWS589756:UWS589757 VGO589756:VGO589757 VQK589756:VQK589757 WAG589756:WAG589757 WKC589756:WKC589757 WTY589756:WTY589757 HM655292:HM655293 RI655292:RI655293 ABE655292:ABE655293 ALA655292:ALA655293 AUW655292:AUW655293 BES655292:BES655293 BOO655292:BOO655293 BYK655292:BYK655293 CIG655292:CIG655293 CSC655292:CSC655293 DBY655292:DBY655293 DLU655292:DLU655293 DVQ655292:DVQ655293 EFM655292:EFM655293 EPI655292:EPI655293 EZE655292:EZE655293 FJA655292:FJA655293 FSW655292:FSW655293 GCS655292:GCS655293 GMO655292:GMO655293 GWK655292:GWK655293 HGG655292:HGG655293 HQC655292:HQC655293 HZY655292:HZY655293 IJU655292:IJU655293 ITQ655292:ITQ655293 JDM655292:JDM655293 JNI655292:JNI655293 JXE655292:JXE655293 KHA655292:KHA655293 KQW655292:KQW655293 LAS655292:LAS655293 LKO655292:LKO655293 LUK655292:LUK655293 MEG655292:MEG655293 MOC655292:MOC655293 MXY655292:MXY655293 NHU655292:NHU655293 NRQ655292:NRQ655293 OBM655292:OBM655293 OLI655292:OLI655293 OVE655292:OVE655293 PFA655292:PFA655293 POW655292:POW655293 PYS655292:PYS655293 QIO655292:QIO655293 QSK655292:QSK655293 RCG655292:RCG655293 RMC655292:RMC655293 RVY655292:RVY655293 SFU655292:SFU655293 SPQ655292:SPQ655293 SZM655292:SZM655293 TJI655292:TJI655293 TTE655292:TTE655293 UDA655292:UDA655293 UMW655292:UMW655293 UWS655292:UWS655293 VGO655292:VGO655293 VQK655292:VQK655293 WAG655292:WAG655293 WKC655292:WKC655293 WTY655292:WTY655293 HM720828:HM720829 RI720828:RI720829 ABE720828:ABE720829 ALA720828:ALA720829 AUW720828:AUW720829 BES720828:BES720829 BOO720828:BOO720829 BYK720828:BYK720829 CIG720828:CIG720829 CSC720828:CSC720829 DBY720828:DBY720829 DLU720828:DLU720829 DVQ720828:DVQ720829 EFM720828:EFM720829 EPI720828:EPI720829 EZE720828:EZE720829 FJA720828:FJA720829 FSW720828:FSW720829 GCS720828:GCS720829 GMO720828:GMO720829 GWK720828:GWK720829 HGG720828:HGG720829 HQC720828:HQC720829 HZY720828:HZY720829 IJU720828:IJU720829 ITQ720828:ITQ720829 JDM720828:JDM720829 JNI720828:JNI720829 JXE720828:JXE720829 KHA720828:KHA720829 KQW720828:KQW720829 LAS720828:LAS720829 LKO720828:LKO720829 LUK720828:LUK720829 MEG720828:MEG720829 MOC720828:MOC720829 MXY720828:MXY720829 NHU720828:NHU720829 NRQ720828:NRQ720829 OBM720828:OBM720829 OLI720828:OLI720829 OVE720828:OVE720829 PFA720828:PFA720829 POW720828:POW720829 PYS720828:PYS720829 QIO720828:QIO720829 QSK720828:QSK720829 RCG720828:RCG720829 RMC720828:RMC720829 RVY720828:RVY720829 SFU720828:SFU720829 SPQ720828:SPQ720829 SZM720828:SZM720829 TJI720828:TJI720829 TTE720828:TTE720829 UDA720828:UDA720829 UMW720828:UMW720829 UWS720828:UWS720829 VGO720828:VGO720829 VQK720828:VQK720829 WAG720828:WAG720829 WKC720828:WKC720829 WTY720828:WTY720829 HM786364:HM786365 RI786364:RI786365 ABE786364:ABE786365 ALA786364:ALA786365 AUW786364:AUW786365 BES786364:BES786365 BOO786364:BOO786365 BYK786364:BYK786365 CIG786364:CIG786365 CSC786364:CSC786365 DBY786364:DBY786365 DLU786364:DLU786365 DVQ786364:DVQ786365 EFM786364:EFM786365 EPI786364:EPI786365 EZE786364:EZE786365 FJA786364:FJA786365 FSW786364:FSW786365 GCS786364:GCS786365 GMO786364:GMO786365 GWK786364:GWK786365 HGG786364:HGG786365 HQC786364:HQC786365 HZY786364:HZY786365 IJU786364:IJU786365 ITQ786364:ITQ786365 JDM786364:JDM786365 JNI786364:JNI786365 JXE786364:JXE786365 KHA786364:KHA786365 KQW786364:KQW786365 LAS786364:LAS786365 LKO786364:LKO786365 LUK786364:LUK786365 MEG786364:MEG786365 MOC786364:MOC786365 MXY786364:MXY786365 NHU786364:NHU786365 NRQ786364:NRQ786365 OBM786364:OBM786365 OLI786364:OLI786365 OVE786364:OVE786365 PFA786364:PFA786365 POW786364:POW786365 PYS786364:PYS786365 QIO786364:QIO786365 QSK786364:QSK786365 RCG786364:RCG786365 RMC786364:RMC786365 RVY786364:RVY786365 SFU786364:SFU786365 SPQ786364:SPQ786365 SZM786364:SZM786365 TJI786364:TJI786365 TTE786364:TTE786365 UDA786364:UDA786365 UMW786364:UMW786365 UWS786364:UWS786365 VGO786364:VGO786365 VQK786364:VQK786365 WAG786364:WAG786365 WKC786364:WKC786365 WTY786364:WTY786365 HM851900:HM851901 RI851900:RI851901 ABE851900:ABE851901 ALA851900:ALA851901 AUW851900:AUW851901 BES851900:BES851901 BOO851900:BOO851901 BYK851900:BYK851901 CIG851900:CIG851901 CSC851900:CSC851901 DBY851900:DBY851901 DLU851900:DLU851901 DVQ851900:DVQ851901 EFM851900:EFM851901 EPI851900:EPI851901 EZE851900:EZE851901 FJA851900:FJA851901 FSW851900:FSW851901 GCS851900:GCS851901 GMO851900:GMO851901 GWK851900:GWK851901 HGG851900:HGG851901 HQC851900:HQC851901 HZY851900:HZY851901 IJU851900:IJU851901 ITQ851900:ITQ851901 JDM851900:JDM851901 JNI851900:JNI851901 JXE851900:JXE851901 KHA851900:KHA851901 KQW851900:KQW851901 LAS851900:LAS851901 LKO851900:LKO851901 LUK851900:LUK851901 MEG851900:MEG851901 MOC851900:MOC851901 MXY851900:MXY851901 NHU851900:NHU851901 NRQ851900:NRQ851901 OBM851900:OBM851901 OLI851900:OLI851901 OVE851900:OVE851901 PFA851900:PFA851901 POW851900:POW851901 PYS851900:PYS851901 QIO851900:QIO851901 QSK851900:QSK851901 RCG851900:RCG851901 RMC851900:RMC851901 RVY851900:RVY851901 SFU851900:SFU851901 SPQ851900:SPQ851901 SZM851900:SZM851901 TJI851900:TJI851901 TTE851900:TTE851901 UDA851900:UDA851901 UMW851900:UMW851901 UWS851900:UWS851901 VGO851900:VGO851901 VQK851900:VQK851901 WAG851900:WAG851901 WKC851900:WKC851901 WTY851900:WTY851901 HM917436:HM917437 RI917436:RI917437 ABE917436:ABE917437 ALA917436:ALA917437 AUW917436:AUW917437 BES917436:BES917437 BOO917436:BOO917437 BYK917436:BYK917437 CIG917436:CIG917437 CSC917436:CSC917437 DBY917436:DBY917437 DLU917436:DLU917437 DVQ917436:DVQ917437 EFM917436:EFM917437 EPI917436:EPI917437 EZE917436:EZE917437 FJA917436:FJA917437 FSW917436:FSW917437 GCS917436:GCS917437 GMO917436:GMO917437 GWK917436:GWK917437 HGG917436:HGG917437 HQC917436:HQC917437 HZY917436:HZY917437 IJU917436:IJU917437 ITQ917436:ITQ917437 JDM917436:JDM917437 JNI917436:JNI917437 JXE917436:JXE917437 KHA917436:KHA917437 KQW917436:KQW917437 LAS917436:LAS917437 LKO917436:LKO917437 LUK917436:LUK917437 MEG917436:MEG917437 MOC917436:MOC917437 MXY917436:MXY917437 NHU917436:NHU917437 NRQ917436:NRQ917437 OBM917436:OBM917437 OLI917436:OLI917437 OVE917436:OVE917437 PFA917436:PFA917437 POW917436:POW917437 PYS917436:PYS917437 QIO917436:QIO917437 QSK917436:QSK917437 RCG917436:RCG917437 RMC917436:RMC917437 RVY917436:RVY917437 SFU917436:SFU917437 SPQ917436:SPQ917437 SZM917436:SZM917437 TJI917436:TJI917437 TTE917436:TTE917437 UDA917436:UDA917437 UMW917436:UMW917437 UWS917436:UWS917437 VGO917436:VGO917437 VQK917436:VQK917437 WAG917436:WAG917437 WKC917436:WKC917437 WTY917436:WTY917437 HM982972:HM982973 RI982972:RI982973 ABE982972:ABE982973 ALA982972:ALA982973 AUW982972:AUW982973 BES982972:BES982973 BOO982972:BOO982973 BYK982972:BYK982973 CIG982972:CIG982973 CSC982972:CSC982973 DBY982972:DBY982973 DLU982972:DLU982973 DVQ982972:DVQ982973 EFM982972:EFM982973 EPI982972:EPI982973 EZE982972:EZE982973 FJA982972:FJA982973 FSW982972:FSW982973 GCS982972:GCS982973 GMO982972:GMO982973 GWK982972:GWK982973 HGG982972:HGG982973 HQC982972:HQC982973 HZY982972:HZY982973 IJU982972:IJU982973 ITQ982972:ITQ982973 JDM982972:JDM982973 JNI982972:JNI982973 JXE982972:JXE982973 KHA982972:KHA982973 KQW982972:KQW982973 LAS982972:LAS982973 LKO982972:LKO982973 LUK982972:LUK982973 MEG982972:MEG982973 MOC982972:MOC982973 MXY982972:MXY982973 NHU982972:NHU982973 NRQ982972:NRQ982973 OBM982972:OBM982973 OLI982972:OLI982973 OVE982972:OVE982973 PFA982972:PFA982973 POW982972:POW982973 PYS982972:PYS982973 QIO982972:QIO982973 QSK982972:QSK982973 RCG982972:RCG982973 RMC982972:RMC982973 RVY982972:RVY982973 SFU982972:SFU982973 SPQ982972:SPQ982973 SZM982972:SZM982973 TJI982972:TJI982973 TTE982972:TTE982973 UDA982972:UDA982973 UMW982972:UMW982973 UWS982972:UWS982973 VGO982972:VGO982973 VQK982972:VQK982973 WAG982972:WAG982973 WKC982972:WKC982973 WTY982972:WTY982973 HM65473:HM65474 RI65473:RI65474 ABE65473:ABE65474 ALA65473:ALA65474 AUW65473:AUW65474 BES65473:BES65474 BOO65473:BOO65474 BYK65473:BYK65474 CIG65473:CIG65474 CSC65473:CSC65474 DBY65473:DBY65474 DLU65473:DLU65474 DVQ65473:DVQ65474 EFM65473:EFM65474 EPI65473:EPI65474 EZE65473:EZE65474 FJA65473:FJA65474 FSW65473:FSW65474 GCS65473:GCS65474 GMO65473:GMO65474 GWK65473:GWK65474 HGG65473:HGG65474 HQC65473:HQC65474 HZY65473:HZY65474 IJU65473:IJU65474 ITQ65473:ITQ65474 JDM65473:JDM65474 JNI65473:JNI65474 JXE65473:JXE65474 KHA65473:KHA65474 KQW65473:KQW65474 LAS65473:LAS65474 LKO65473:LKO65474 LUK65473:LUK65474 MEG65473:MEG65474 MOC65473:MOC65474 MXY65473:MXY65474 NHU65473:NHU65474 NRQ65473:NRQ65474 OBM65473:OBM65474 OLI65473:OLI65474 OVE65473:OVE65474 PFA65473:PFA65474 POW65473:POW65474 PYS65473:PYS65474 QIO65473:QIO65474 QSK65473:QSK65474 RCG65473:RCG65474 RMC65473:RMC65474 RVY65473:RVY65474 SFU65473:SFU65474 SPQ65473:SPQ65474 SZM65473:SZM65474 TJI65473:TJI65474 TTE65473:TTE65474 UDA65473:UDA65474 UMW65473:UMW65474 UWS65473:UWS65474 VGO65473:VGO65474 VQK65473:VQK65474 WAG65473:WAG65474 WKC65473:WKC65474 WTY65473:WTY65474 HM131009:HM131010 RI131009:RI131010 ABE131009:ABE131010 ALA131009:ALA131010 AUW131009:AUW131010 BES131009:BES131010 BOO131009:BOO131010 BYK131009:BYK131010 CIG131009:CIG131010 CSC131009:CSC131010 DBY131009:DBY131010 DLU131009:DLU131010 DVQ131009:DVQ131010 EFM131009:EFM131010 EPI131009:EPI131010 EZE131009:EZE131010 FJA131009:FJA131010 FSW131009:FSW131010 GCS131009:GCS131010 GMO131009:GMO131010 GWK131009:GWK131010 HGG131009:HGG131010 HQC131009:HQC131010 HZY131009:HZY131010 IJU131009:IJU131010 ITQ131009:ITQ131010 JDM131009:JDM131010 JNI131009:JNI131010 JXE131009:JXE131010 KHA131009:KHA131010 KQW131009:KQW131010 LAS131009:LAS131010 LKO131009:LKO131010 LUK131009:LUK131010 MEG131009:MEG131010 MOC131009:MOC131010 MXY131009:MXY131010 NHU131009:NHU131010 NRQ131009:NRQ131010 OBM131009:OBM131010 OLI131009:OLI131010 OVE131009:OVE131010 PFA131009:PFA131010 POW131009:POW131010 PYS131009:PYS131010 QIO131009:QIO131010 QSK131009:QSK131010 RCG131009:RCG131010 RMC131009:RMC131010 RVY131009:RVY131010 SFU131009:SFU131010 SPQ131009:SPQ131010 SZM131009:SZM131010 TJI131009:TJI131010 TTE131009:TTE131010 UDA131009:UDA131010 UMW131009:UMW131010 UWS131009:UWS131010 VGO131009:VGO131010 VQK131009:VQK131010 WAG131009:WAG131010 WKC131009:WKC131010 WTY131009:WTY131010 HM196545:HM196546 RI196545:RI196546 ABE196545:ABE196546 ALA196545:ALA196546 AUW196545:AUW196546 BES196545:BES196546 BOO196545:BOO196546 BYK196545:BYK196546 CIG196545:CIG196546 CSC196545:CSC196546 DBY196545:DBY196546 DLU196545:DLU196546 DVQ196545:DVQ196546 EFM196545:EFM196546 EPI196545:EPI196546 EZE196545:EZE196546 FJA196545:FJA196546 FSW196545:FSW196546 GCS196545:GCS196546 GMO196545:GMO196546 GWK196545:GWK196546 HGG196545:HGG196546 HQC196545:HQC196546 HZY196545:HZY196546 IJU196545:IJU196546 ITQ196545:ITQ196546 JDM196545:JDM196546 JNI196545:JNI196546 JXE196545:JXE196546 KHA196545:KHA196546 KQW196545:KQW196546 LAS196545:LAS196546 LKO196545:LKO196546 LUK196545:LUK196546 MEG196545:MEG196546 MOC196545:MOC196546 MXY196545:MXY196546 NHU196545:NHU196546 NRQ196545:NRQ196546 OBM196545:OBM196546 OLI196545:OLI196546 OVE196545:OVE196546 PFA196545:PFA196546 POW196545:POW196546 PYS196545:PYS196546 QIO196545:QIO196546 QSK196545:QSK196546 RCG196545:RCG196546 RMC196545:RMC196546 RVY196545:RVY196546 SFU196545:SFU196546 SPQ196545:SPQ196546 SZM196545:SZM196546 TJI196545:TJI196546 TTE196545:TTE196546 UDA196545:UDA196546 UMW196545:UMW196546 UWS196545:UWS196546 VGO196545:VGO196546 VQK196545:VQK196546 WAG196545:WAG196546 WKC196545:WKC196546 WTY196545:WTY196546 HM262081:HM262082 RI262081:RI262082 ABE262081:ABE262082 ALA262081:ALA262082 AUW262081:AUW262082 BES262081:BES262082 BOO262081:BOO262082 BYK262081:BYK262082 CIG262081:CIG262082 CSC262081:CSC262082 DBY262081:DBY262082 DLU262081:DLU262082 DVQ262081:DVQ262082 EFM262081:EFM262082 EPI262081:EPI262082 EZE262081:EZE262082 FJA262081:FJA262082 FSW262081:FSW262082 GCS262081:GCS262082 GMO262081:GMO262082 GWK262081:GWK262082 HGG262081:HGG262082 HQC262081:HQC262082 HZY262081:HZY262082 IJU262081:IJU262082 ITQ262081:ITQ262082 JDM262081:JDM262082 JNI262081:JNI262082 JXE262081:JXE262082 KHA262081:KHA262082 KQW262081:KQW262082 LAS262081:LAS262082 LKO262081:LKO262082 LUK262081:LUK262082 MEG262081:MEG262082 MOC262081:MOC262082 MXY262081:MXY262082 NHU262081:NHU262082 NRQ262081:NRQ262082 OBM262081:OBM262082 OLI262081:OLI262082 OVE262081:OVE262082 PFA262081:PFA262082 POW262081:POW262082 PYS262081:PYS262082 QIO262081:QIO262082 QSK262081:QSK262082 RCG262081:RCG262082 RMC262081:RMC262082 RVY262081:RVY262082 SFU262081:SFU262082 SPQ262081:SPQ262082 SZM262081:SZM262082 TJI262081:TJI262082 TTE262081:TTE262082 UDA262081:UDA262082 UMW262081:UMW262082 UWS262081:UWS262082 VGO262081:VGO262082 VQK262081:VQK262082 WAG262081:WAG262082 WKC262081:WKC262082 WTY262081:WTY262082 HM327617:HM327618 RI327617:RI327618 ABE327617:ABE327618 ALA327617:ALA327618 AUW327617:AUW327618 BES327617:BES327618 BOO327617:BOO327618 BYK327617:BYK327618 CIG327617:CIG327618 CSC327617:CSC327618 DBY327617:DBY327618 DLU327617:DLU327618 DVQ327617:DVQ327618 EFM327617:EFM327618 EPI327617:EPI327618 EZE327617:EZE327618 FJA327617:FJA327618 FSW327617:FSW327618 GCS327617:GCS327618 GMO327617:GMO327618 GWK327617:GWK327618 HGG327617:HGG327618 HQC327617:HQC327618 HZY327617:HZY327618 IJU327617:IJU327618 ITQ327617:ITQ327618 JDM327617:JDM327618 JNI327617:JNI327618 JXE327617:JXE327618 KHA327617:KHA327618 KQW327617:KQW327618 LAS327617:LAS327618 LKO327617:LKO327618 LUK327617:LUK327618 MEG327617:MEG327618 MOC327617:MOC327618 MXY327617:MXY327618 NHU327617:NHU327618 NRQ327617:NRQ327618 OBM327617:OBM327618 OLI327617:OLI327618 OVE327617:OVE327618 PFA327617:PFA327618 POW327617:POW327618 PYS327617:PYS327618 QIO327617:QIO327618 QSK327617:QSK327618 RCG327617:RCG327618 RMC327617:RMC327618 RVY327617:RVY327618 SFU327617:SFU327618 SPQ327617:SPQ327618 SZM327617:SZM327618 TJI327617:TJI327618 TTE327617:TTE327618 UDA327617:UDA327618 UMW327617:UMW327618 UWS327617:UWS327618 VGO327617:VGO327618 VQK327617:VQK327618 WAG327617:WAG327618 WKC327617:WKC327618 WTY327617:WTY327618 HM393153:HM393154 RI393153:RI393154 ABE393153:ABE393154 ALA393153:ALA393154 AUW393153:AUW393154 BES393153:BES393154 BOO393153:BOO393154 BYK393153:BYK393154 CIG393153:CIG393154 CSC393153:CSC393154 DBY393153:DBY393154 DLU393153:DLU393154 DVQ393153:DVQ393154 EFM393153:EFM393154 EPI393153:EPI393154 EZE393153:EZE393154 FJA393153:FJA393154 FSW393153:FSW393154 GCS393153:GCS393154 GMO393153:GMO393154 GWK393153:GWK393154 HGG393153:HGG393154 HQC393153:HQC393154 HZY393153:HZY393154 IJU393153:IJU393154 ITQ393153:ITQ393154 JDM393153:JDM393154 JNI393153:JNI393154 JXE393153:JXE393154 KHA393153:KHA393154 KQW393153:KQW393154 LAS393153:LAS393154 LKO393153:LKO393154 LUK393153:LUK393154 MEG393153:MEG393154 MOC393153:MOC393154 MXY393153:MXY393154 NHU393153:NHU393154 NRQ393153:NRQ393154 OBM393153:OBM393154 OLI393153:OLI393154 OVE393153:OVE393154 PFA393153:PFA393154 POW393153:POW393154 PYS393153:PYS393154 QIO393153:QIO393154 QSK393153:QSK393154 RCG393153:RCG393154 RMC393153:RMC393154 RVY393153:RVY393154 SFU393153:SFU393154 SPQ393153:SPQ393154 SZM393153:SZM393154 TJI393153:TJI393154 TTE393153:TTE393154 UDA393153:UDA393154 UMW393153:UMW393154 UWS393153:UWS393154 VGO393153:VGO393154 VQK393153:VQK393154 WAG393153:WAG393154 WKC393153:WKC393154 WTY393153:WTY393154 HM458689:HM458690 RI458689:RI458690 ABE458689:ABE458690 ALA458689:ALA458690 AUW458689:AUW458690 BES458689:BES458690 BOO458689:BOO458690 BYK458689:BYK458690 CIG458689:CIG458690 CSC458689:CSC458690 DBY458689:DBY458690 DLU458689:DLU458690 DVQ458689:DVQ458690 EFM458689:EFM458690 EPI458689:EPI458690 EZE458689:EZE458690 FJA458689:FJA458690 FSW458689:FSW458690 GCS458689:GCS458690 GMO458689:GMO458690 GWK458689:GWK458690 HGG458689:HGG458690 HQC458689:HQC458690 HZY458689:HZY458690 IJU458689:IJU458690 ITQ458689:ITQ458690 JDM458689:JDM458690 JNI458689:JNI458690 JXE458689:JXE458690 KHA458689:KHA458690 KQW458689:KQW458690 LAS458689:LAS458690 LKO458689:LKO458690 LUK458689:LUK458690 MEG458689:MEG458690 MOC458689:MOC458690 MXY458689:MXY458690 NHU458689:NHU458690 NRQ458689:NRQ458690 OBM458689:OBM458690 OLI458689:OLI458690 OVE458689:OVE458690 PFA458689:PFA458690 POW458689:POW458690 PYS458689:PYS458690 QIO458689:QIO458690 QSK458689:QSK458690 RCG458689:RCG458690 RMC458689:RMC458690 RVY458689:RVY458690 SFU458689:SFU458690 SPQ458689:SPQ458690 SZM458689:SZM458690 TJI458689:TJI458690 TTE458689:TTE458690 UDA458689:UDA458690 UMW458689:UMW458690 UWS458689:UWS458690 VGO458689:VGO458690 VQK458689:VQK458690 WAG458689:WAG458690 WKC458689:WKC458690 WTY458689:WTY458690 HM524225:HM524226 RI524225:RI524226 ABE524225:ABE524226 ALA524225:ALA524226 AUW524225:AUW524226 BES524225:BES524226 BOO524225:BOO524226 BYK524225:BYK524226 CIG524225:CIG524226 CSC524225:CSC524226 DBY524225:DBY524226 DLU524225:DLU524226 DVQ524225:DVQ524226 EFM524225:EFM524226 EPI524225:EPI524226 EZE524225:EZE524226 FJA524225:FJA524226 FSW524225:FSW524226 GCS524225:GCS524226 GMO524225:GMO524226 GWK524225:GWK524226 HGG524225:HGG524226 HQC524225:HQC524226 HZY524225:HZY524226 IJU524225:IJU524226 ITQ524225:ITQ524226 JDM524225:JDM524226 JNI524225:JNI524226 JXE524225:JXE524226 KHA524225:KHA524226 KQW524225:KQW524226 LAS524225:LAS524226 LKO524225:LKO524226 LUK524225:LUK524226 MEG524225:MEG524226 MOC524225:MOC524226 MXY524225:MXY524226 NHU524225:NHU524226 NRQ524225:NRQ524226 OBM524225:OBM524226 OLI524225:OLI524226 OVE524225:OVE524226 PFA524225:PFA524226 POW524225:POW524226 PYS524225:PYS524226 QIO524225:QIO524226 QSK524225:QSK524226 RCG524225:RCG524226 RMC524225:RMC524226 RVY524225:RVY524226 SFU524225:SFU524226 SPQ524225:SPQ524226 SZM524225:SZM524226 TJI524225:TJI524226 TTE524225:TTE524226 UDA524225:UDA524226 UMW524225:UMW524226 UWS524225:UWS524226 VGO524225:VGO524226 VQK524225:VQK524226 WAG524225:WAG524226 WKC524225:WKC524226 WTY524225:WTY524226 HM589761:HM589762 RI589761:RI589762 ABE589761:ABE589762 ALA589761:ALA589762 AUW589761:AUW589762 BES589761:BES589762 BOO589761:BOO589762 BYK589761:BYK589762 CIG589761:CIG589762 CSC589761:CSC589762 DBY589761:DBY589762 DLU589761:DLU589762 DVQ589761:DVQ589762 EFM589761:EFM589762 EPI589761:EPI589762 EZE589761:EZE589762 FJA589761:FJA589762 FSW589761:FSW589762 GCS589761:GCS589762 GMO589761:GMO589762 GWK589761:GWK589762 HGG589761:HGG589762 HQC589761:HQC589762 HZY589761:HZY589762 IJU589761:IJU589762 ITQ589761:ITQ589762 JDM589761:JDM589762 JNI589761:JNI589762 JXE589761:JXE589762 KHA589761:KHA589762 KQW589761:KQW589762 LAS589761:LAS589762 LKO589761:LKO589762 LUK589761:LUK589762 MEG589761:MEG589762 MOC589761:MOC589762 MXY589761:MXY589762 NHU589761:NHU589762 NRQ589761:NRQ589762 OBM589761:OBM589762 OLI589761:OLI589762 OVE589761:OVE589762 PFA589761:PFA589762 POW589761:POW589762 PYS589761:PYS589762 QIO589761:QIO589762 QSK589761:QSK589762 RCG589761:RCG589762 RMC589761:RMC589762 RVY589761:RVY589762 SFU589761:SFU589762 SPQ589761:SPQ589762 SZM589761:SZM589762 TJI589761:TJI589762 TTE589761:TTE589762 UDA589761:UDA589762 UMW589761:UMW589762 UWS589761:UWS589762 VGO589761:VGO589762 VQK589761:VQK589762 WAG589761:WAG589762 WKC589761:WKC589762 WTY589761:WTY589762 HM655297:HM655298 RI655297:RI655298 ABE655297:ABE655298 ALA655297:ALA655298 AUW655297:AUW655298 BES655297:BES655298 BOO655297:BOO655298 BYK655297:BYK655298 CIG655297:CIG655298 CSC655297:CSC655298 DBY655297:DBY655298 DLU655297:DLU655298 DVQ655297:DVQ655298 EFM655297:EFM655298 EPI655297:EPI655298 EZE655297:EZE655298 FJA655297:FJA655298 FSW655297:FSW655298 GCS655297:GCS655298 GMO655297:GMO655298 GWK655297:GWK655298 HGG655297:HGG655298 HQC655297:HQC655298 HZY655297:HZY655298 IJU655297:IJU655298 ITQ655297:ITQ655298 JDM655297:JDM655298 JNI655297:JNI655298 JXE655297:JXE655298 KHA655297:KHA655298 KQW655297:KQW655298 LAS655297:LAS655298 LKO655297:LKO655298 LUK655297:LUK655298 MEG655297:MEG655298 MOC655297:MOC655298 MXY655297:MXY655298 NHU655297:NHU655298 NRQ655297:NRQ655298 OBM655297:OBM655298 OLI655297:OLI655298 OVE655297:OVE655298 PFA655297:PFA655298 POW655297:POW655298 PYS655297:PYS655298 QIO655297:QIO655298 QSK655297:QSK655298 RCG655297:RCG655298 RMC655297:RMC655298 RVY655297:RVY655298 SFU655297:SFU655298 SPQ655297:SPQ655298 SZM655297:SZM655298 TJI655297:TJI655298 TTE655297:TTE655298 UDA655297:UDA655298 UMW655297:UMW655298 UWS655297:UWS655298 VGO655297:VGO655298 VQK655297:VQK655298 WAG655297:WAG655298 WKC655297:WKC655298 WTY655297:WTY655298 HM720833:HM720834 RI720833:RI720834 ABE720833:ABE720834 ALA720833:ALA720834 AUW720833:AUW720834 BES720833:BES720834 BOO720833:BOO720834 BYK720833:BYK720834 CIG720833:CIG720834 CSC720833:CSC720834 DBY720833:DBY720834 DLU720833:DLU720834 DVQ720833:DVQ720834 EFM720833:EFM720834 EPI720833:EPI720834 EZE720833:EZE720834 FJA720833:FJA720834 FSW720833:FSW720834 GCS720833:GCS720834 GMO720833:GMO720834 GWK720833:GWK720834 HGG720833:HGG720834 HQC720833:HQC720834 HZY720833:HZY720834 IJU720833:IJU720834 ITQ720833:ITQ720834 JDM720833:JDM720834 JNI720833:JNI720834 JXE720833:JXE720834 KHA720833:KHA720834 KQW720833:KQW720834 LAS720833:LAS720834 LKO720833:LKO720834 LUK720833:LUK720834 MEG720833:MEG720834 MOC720833:MOC720834 MXY720833:MXY720834 NHU720833:NHU720834 NRQ720833:NRQ720834 OBM720833:OBM720834 OLI720833:OLI720834 OVE720833:OVE720834 PFA720833:PFA720834 POW720833:POW720834 PYS720833:PYS720834 QIO720833:QIO720834 QSK720833:QSK720834 RCG720833:RCG720834 RMC720833:RMC720834 RVY720833:RVY720834 SFU720833:SFU720834 SPQ720833:SPQ720834 SZM720833:SZM720834 TJI720833:TJI720834 TTE720833:TTE720834 UDA720833:UDA720834 UMW720833:UMW720834 UWS720833:UWS720834 VGO720833:VGO720834 VQK720833:VQK720834 WAG720833:WAG720834 WKC720833:WKC720834 WTY720833:WTY720834 HM786369:HM786370 RI786369:RI786370 ABE786369:ABE786370 ALA786369:ALA786370 AUW786369:AUW786370 BES786369:BES786370 BOO786369:BOO786370 BYK786369:BYK786370 CIG786369:CIG786370 CSC786369:CSC786370 DBY786369:DBY786370 DLU786369:DLU786370 DVQ786369:DVQ786370 EFM786369:EFM786370 EPI786369:EPI786370 EZE786369:EZE786370 FJA786369:FJA786370 FSW786369:FSW786370 GCS786369:GCS786370 GMO786369:GMO786370 GWK786369:GWK786370 HGG786369:HGG786370 HQC786369:HQC786370 HZY786369:HZY786370 IJU786369:IJU786370 ITQ786369:ITQ786370 JDM786369:JDM786370 JNI786369:JNI786370 JXE786369:JXE786370 KHA786369:KHA786370 KQW786369:KQW786370 LAS786369:LAS786370 LKO786369:LKO786370 LUK786369:LUK786370 MEG786369:MEG786370 MOC786369:MOC786370 MXY786369:MXY786370 NHU786369:NHU786370 NRQ786369:NRQ786370 OBM786369:OBM786370 OLI786369:OLI786370 OVE786369:OVE786370 PFA786369:PFA786370 POW786369:POW786370 PYS786369:PYS786370 QIO786369:QIO786370 QSK786369:QSK786370 RCG786369:RCG786370 RMC786369:RMC786370 RVY786369:RVY786370 SFU786369:SFU786370 SPQ786369:SPQ786370 SZM786369:SZM786370 TJI786369:TJI786370 TTE786369:TTE786370 UDA786369:UDA786370 UMW786369:UMW786370 UWS786369:UWS786370 VGO786369:VGO786370 VQK786369:VQK786370 WAG786369:WAG786370 WKC786369:WKC786370 WTY786369:WTY786370 HM851905:HM851906 RI851905:RI851906 ABE851905:ABE851906 ALA851905:ALA851906 AUW851905:AUW851906 BES851905:BES851906 BOO851905:BOO851906 BYK851905:BYK851906 CIG851905:CIG851906 CSC851905:CSC851906 DBY851905:DBY851906 DLU851905:DLU851906 DVQ851905:DVQ851906 EFM851905:EFM851906 EPI851905:EPI851906 EZE851905:EZE851906 FJA851905:FJA851906 FSW851905:FSW851906 GCS851905:GCS851906 GMO851905:GMO851906 GWK851905:GWK851906 HGG851905:HGG851906 HQC851905:HQC851906 HZY851905:HZY851906 IJU851905:IJU851906 ITQ851905:ITQ851906 JDM851905:JDM851906 JNI851905:JNI851906 JXE851905:JXE851906 KHA851905:KHA851906 KQW851905:KQW851906 LAS851905:LAS851906 LKO851905:LKO851906 LUK851905:LUK851906 MEG851905:MEG851906 MOC851905:MOC851906 MXY851905:MXY851906 NHU851905:NHU851906 NRQ851905:NRQ851906 OBM851905:OBM851906 OLI851905:OLI851906 OVE851905:OVE851906 PFA851905:PFA851906 POW851905:POW851906 PYS851905:PYS851906 QIO851905:QIO851906 QSK851905:QSK851906 RCG851905:RCG851906 RMC851905:RMC851906 RVY851905:RVY851906 SFU851905:SFU851906 SPQ851905:SPQ851906 SZM851905:SZM851906 TJI851905:TJI851906 TTE851905:TTE851906 UDA851905:UDA851906 UMW851905:UMW851906 UWS851905:UWS851906 VGO851905:VGO851906 VQK851905:VQK851906 WAG851905:WAG851906 WKC851905:WKC851906 WTY851905:WTY851906 HM917441:HM917442 RI917441:RI917442 ABE917441:ABE917442 ALA917441:ALA917442 AUW917441:AUW917442 BES917441:BES917442 BOO917441:BOO917442 BYK917441:BYK917442 CIG917441:CIG917442 CSC917441:CSC917442 DBY917441:DBY917442 DLU917441:DLU917442 DVQ917441:DVQ917442 EFM917441:EFM917442 EPI917441:EPI917442 EZE917441:EZE917442 FJA917441:FJA917442 FSW917441:FSW917442 GCS917441:GCS917442 GMO917441:GMO917442 GWK917441:GWK917442 HGG917441:HGG917442 HQC917441:HQC917442 HZY917441:HZY917442 IJU917441:IJU917442 ITQ917441:ITQ917442 JDM917441:JDM917442 JNI917441:JNI917442 JXE917441:JXE917442 KHA917441:KHA917442 KQW917441:KQW917442 LAS917441:LAS917442 LKO917441:LKO917442 LUK917441:LUK917442 MEG917441:MEG917442 MOC917441:MOC917442 MXY917441:MXY917442 NHU917441:NHU917442 NRQ917441:NRQ917442 OBM917441:OBM917442 OLI917441:OLI917442 OVE917441:OVE917442 PFA917441:PFA917442 POW917441:POW917442 PYS917441:PYS917442 QIO917441:QIO917442 QSK917441:QSK917442 RCG917441:RCG917442 RMC917441:RMC917442 RVY917441:RVY917442 SFU917441:SFU917442 SPQ917441:SPQ917442 SZM917441:SZM917442 TJI917441:TJI917442 TTE917441:TTE917442 UDA917441:UDA917442 UMW917441:UMW917442 UWS917441:UWS917442 VGO917441:VGO917442 VQK917441:VQK917442 WAG917441:WAG917442 WKC917441:WKC917442 WTY917441:WTY917442 HM982977:HM982978 RI982977:RI982978 ABE982977:ABE982978 ALA982977:ALA982978 AUW982977:AUW982978 BES982977:BES982978 BOO982977:BOO982978 BYK982977:BYK982978 CIG982977:CIG982978 CSC982977:CSC982978 DBY982977:DBY982978 DLU982977:DLU982978 DVQ982977:DVQ982978 EFM982977:EFM982978 EPI982977:EPI982978 EZE982977:EZE982978 FJA982977:FJA982978 FSW982977:FSW982978 GCS982977:GCS982978 GMO982977:GMO982978 GWK982977:GWK982978 HGG982977:HGG982978 HQC982977:HQC982978 HZY982977:HZY982978 IJU982977:IJU982978 ITQ982977:ITQ982978 JDM982977:JDM982978 JNI982977:JNI982978 JXE982977:JXE982978 KHA982977:KHA982978 KQW982977:KQW982978 LAS982977:LAS982978 LKO982977:LKO982978 LUK982977:LUK982978 MEG982977:MEG982978 MOC982977:MOC982978 MXY982977:MXY982978 NHU982977:NHU982978 NRQ982977:NRQ982978 OBM982977:OBM982978 OLI982977:OLI982978 OVE982977:OVE982978 PFA982977:PFA982978 POW982977:POW982978 PYS982977:PYS982978 QIO982977:QIO982978 QSK982977:QSK982978 RCG982977:RCG982978 RMC982977:RMC982978 RVY982977:RVY982978 SFU982977:SFU982978 SPQ982977:SPQ982978 SZM982977:SZM982978 TJI982977:TJI982978 TTE982977:TTE982978 UDA982977:UDA982978 UMW982977:UMW982978 UWS982977:UWS982978 VGO982977:VGO982978 VQK982977:VQK982978 WAG982977:WAG982978 WKC982977:WKC982978 WTY982977:WTY982978 HM65485:HM65489 RI65485:RI65489 ABE65485:ABE65489 ALA65485:ALA65489 AUW65485:AUW65489 BES65485:BES65489 BOO65485:BOO65489 BYK65485:BYK65489 CIG65485:CIG65489 CSC65485:CSC65489 DBY65485:DBY65489 DLU65485:DLU65489 DVQ65485:DVQ65489 EFM65485:EFM65489 EPI65485:EPI65489 EZE65485:EZE65489 FJA65485:FJA65489 FSW65485:FSW65489 GCS65485:GCS65489 GMO65485:GMO65489 GWK65485:GWK65489 HGG65485:HGG65489 HQC65485:HQC65489 HZY65485:HZY65489 IJU65485:IJU65489 ITQ65485:ITQ65489 JDM65485:JDM65489 JNI65485:JNI65489 JXE65485:JXE65489 KHA65485:KHA65489 KQW65485:KQW65489 LAS65485:LAS65489 LKO65485:LKO65489 LUK65485:LUK65489 MEG65485:MEG65489 MOC65485:MOC65489 MXY65485:MXY65489 NHU65485:NHU65489 NRQ65485:NRQ65489 OBM65485:OBM65489 OLI65485:OLI65489 OVE65485:OVE65489 PFA65485:PFA65489 POW65485:POW65489 PYS65485:PYS65489 QIO65485:QIO65489 QSK65485:QSK65489 RCG65485:RCG65489 RMC65485:RMC65489 RVY65485:RVY65489 SFU65485:SFU65489 SPQ65485:SPQ65489 SZM65485:SZM65489 TJI65485:TJI65489 TTE65485:TTE65489 UDA65485:UDA65489 UMW65485:UMW65489 UWS65485:UWS65489 VGO65485:VGO65489 VQK65485:VQK65489 WAG65485:WAG65489 WKC65485:WKC65489 WTY65485:WTY65489 HM131021:HM131025 RI131021:RI131025 ABE131021:ABE131025 ALA131021:ALA131025 AUW131021:AUW131025 BES131021:BES131025 BOO131021:BOO131025 BYK131021:BYK131025 CIG131021:CIG131025 CSC131021:CSC131025 DBY131021:DBY131025 DLU131021:DLU131025 DVQ131021:DVQ131025 EFM131021:EFM131025 EPI131021:EPI131025 EZE131021:EZE131025 FJA131021:FJA131025 FSW131021:FSW131025 GCS131021:GCS131025 GMO131021:GMO131025 GWK131021:GWK131025 HGG131021:HGG131025 HQC131021:HQC131025 HZY131021:HZY131025 IJU131021:IJU131025 ITQ131021:ITQ131025 JDM131021:JDM131025 JNI131021:JNI131025 JXE131021:JXE131025 KHA131021:KHA131025 KQW131021:KQW131025 LAS131021:LAS131025 LKO131021:LKO131025 LUK131021:LUK131025 MEG131021:MEG131025 MOC131021:MOC131025 MXY131021:MXY131025 NHU131021:NHU131025 NRQ131021:NRQ131025 OBM131021:OBM131025 OLI131021:OLI131025 OVE131021:OVE131025 PFA131021:PFA131025 POW131021:POW131025 PYS131021:PYS131025 QIO131021:QIO131025 QSK131021:QSK131025 RCG131021:RCG131025 RMC131021:RMC131025 RVY131021:RVY131025 SFU131021:SFU131025 SPQ131021:SPQ131025 SZM131021:SZM131025 TJI131021:TJI131025 TTE131021:TTE131025 UDA131021:UDA131025 UMW131021:UMW131025 UWS131021:UWS131025 VGO131021:VGO131025 VQK131021:VQK131025 WAG131021:WAG131025 WKC131021:WKC131025 WTY131021:WTY131025 HM196557:HM196561 RI196557:RI196561 ABE196557:ABE196561 ALA196557:ALA196561 AUW196557:AUW196561 BES196557:BES196561 BOO196557:BOO196561 BYK196557:BYK196561 CIG196557:CIG196561 CSC196557:CSC196561 DBY196557:DBY196561 DLU196557:DLU196561 DVQ196557:DVQ196561 EFM196557:EFM196561 EPI196557:EPI196561 EZE196557:EZE196561 FJA196557:FJA196561 FSW196557:FSW196561 GCS196557:GCS196561 GMO196557:GMO196561 GWK196557:GWK196561 HGG196557:HGG196561 HQC196557:HQC196561 HZY196557:HZY196561 IJU196557:IJU196561 ITQ196557:ITQ196561 JDM196557:JDM196561 JNI196557:JNI196561 JXE196557:JXE196561 KHA196557:KHA196561 KQW196557:KQW196561 LAS196557:LAS196561 LKO196557:LKO196561 LUK196557:LUK196561 MEG196557:MEG196561 MOC196557:MOC196561 MXY196557:MXY196561 NHU196557:NHU196561 NRQ196557:NRQ196561 OBM196557:OBM196561 OLI196557:OLI196561 OVE196557:OVE196561 PFA196557:PFA196561 POW196557:POW196561 PYS196557:PYS196561 QIO196557:QIO196561 QSK196557:QSK196561 RCG196557:RCG196561 RMC196557:RMC196561 RVY196557:RVY196561 SFU196557:SFU196561 SPQ196557:SPQ196561 SZM196557:SZM196561 TJI196557:TJI196561 TTE196557:TTE196561 UDA196557:UDA196561 UMW196557:UMW196561 UWS196557:UWS196561 VGO196557:VGO196561 VQK196557:VQK196561 WAG196557:WAG196561 WKC196557:WKC196561 WTY196557:WTY196561 HM262093:HM262097 RI262093:RI262097 ABE262093:ABE262097 ALA262093:ALA262097 AUW262093:AUW262097 BES262093:BES262097 BOO262093:BOO262097 BYK262093:BYK262097 CIG262093:CIG262097 CSC262093:CSC262097 DBY262093:DBY262097 DLU262093:DLU262097 DVQ262093:DVQ262097 EFM262093:EFM262097 EPI262093:EPI262097 EZE262093:EZE262097 FJA262093:FJA262097 FSW262093:FSW262097 GCS262093:GCS262097 GMO262093:GMO262097 GWK262093:GWK262097 HGG262093:HGG262097 HQC262093:HQC262097 HZY262093:HZY262097 IJU262093:IJU262097 ITQ262093:ITQ262097 JDM262093:JDM262097 JNI262093:JNI262097 JXE262093:JXE262097 KHA262093:KHA262097 KQW262093:KQW262097 LAS262093:LAS262097 LKO262093:LKO262097 LUK262093:LUK262097 MEG262093:MEG262097 MOC262093:MOC262097 MXY262093:MXY262097 NHU262093:NHU262097 NRQ262093:NRQ262097 OBM262093:OBM262097 OLI262093:OLI262097 OVE262093:OVE262097 PFA262093:PFA262097 POW262093:POW262097 PYS262093:PYS262097 QIO262093:QIO262097 QSK262093:QSK262097 RCG262093:RCG262097 RMC262093:RMC262097 RVY262093:RVY262097 SFU262093:SFU262097 SPQ262093:SPQ262097 SZM262093:SZM262097 TJI262093:TJI262097 TTE262093:TTE262097 UDA262093:UDA262097 UMW262093:UMW262097 UWS262093:UWS262097 VGO262093:VGO262097 VQK262093:VQK262097 WAG262093:WAG262097 WKC262093:WKC262097 WTY262093:WTY262097 HM327629:HM327633 RI327629:RI327633 ABE327629:ABE327633 ALA327629:ALA327633 AUW327629:AUW327633 BES327629:BES327633 BOO327629:BOO327633 BYK327629:BYK327633 CIG327629:CIG327633 CSC327629:CSC327633 DBY327629:DBY327633 DLU327629:DLU327633 DVQ327629:DVQ327633 EFM327629:EFM327633 EPI327629:EPI327633 EZE327629:EZE327633 FJA327629:FJA327633 FSW327629:FSW327633 GCS327629:GCS327633 GMO327629:GMO327633 GWK327629:GWK327633 HGG327629:HGG327633 HQC327629:HQC327633 HZY327629:HZY327633 IJU327629:IJU327633 ITQ327629:ITQ327633 JDM327629:JDM327633 JNI327629:JNI327633 JXE327629:JXE327633 KHA327629:KHA327633 KQW327629:KQW327633 LAS327629:LAS327633 LKO327629:LKO327633 LUK327629:LUK327633 MEG327629:MEG327633 MOC327629:MOC327633 MXY327629:MXY327633 NHU327629:NHU327633 NRQ327629:NRQ327633 OBM327629:OBM327633 OLI327629:OLI327633 OVE327629:OVE327633 PFA327629:PFA327633 POW327629:POW327633 PYS327629:PYS327633 QIO327629:QIO327633 QSK327629:QSK327633 RCG327629:RCG327633 RMC327629:RMC327633 RVY327629:RVY327633 SFU327629:SFU327633 SPQ327629:SPQ327633 SZM327629:SZM327633 TJI327629:TJI327633 TTE327629:TTE327633 UDA327629:UDA327633 UMW327629:UMW327633 UWS327629:UWS327633 VGO327629:VGO327633 VQK327629:VQK327633 WAG327629:WAG327633 WKC327629:WKC327633 WTY327629:WTY327633 HM393165:HM393169 RI393165:RI393169 ABE393165:ABE393169 ALA393165:ALA393169 AUW393165:AUW393169 BES393165:BES393169 BOO393165:BOO393169 BYK393165:BYK393169 CIG393165:CIG393169 CSC393165:CSC393169 DBY393165:DBY393169 DLU393165:DLU393169 DVQ393165:DVQ393169 EFM393165:EFM393169 EPI393165:EPI393169 EZE393165:EZE393169 FJA393165:FJA393169 FSW393165:FSW393169 GCS393165:GCS393169 GMO393165:GMO393169 GWK393165:GWK393169 HGG393165:HGG393169 HQC393165:HQC393169 HZY393165:HZY393169 IJU393165:IJU393169 ITQ393165:ITQ393169 JDM393165:JDM393169 JNI393165:JNI393169 JXE393165:JXE393169 KHA393165:KHA393169 KQW393165:KQW393169 LAS393165:LAS393169 LKO393165:LKO393169 LUK393165:LUK393169 MEG393165:MEG393169 MOC393165:MOC393169 MXY393165:MXY393169 NHU393165:NHU393169 NRQ393165:NRQ393169 OBM393165:OBM393169 OLI393165:OLI393169 OVE393165:OVE393169 PFA393165:PFA393169 POW393165:POW393169 PYS393165:PYS393169 QIO393165:QIO393169 QSK393165:QSK393169 RCG393165:RCG393169 RMC393165:RMC393169 RVY393165:RVY393169 SFU393165:SFU393169 SPQ393165:SPQ393169 SZM393165:SZM393169 TJI393165:TJI393169 TTE393165:TTE393169 UDA393165:UDA393169 UMW393165:UMW393169 UWS393165:UWS393169 VGO393165:VGO393169 VQK393165:VQK393169 WAG393165:WAG393169 WKC393165:WKC393169 WTY393165:WTY393169 HM458701:HM458705 RI458701:RI458705 ABE458701:ABE458705 ALA458701:ALA458705 AUW458701:AUW458705 BES458701:BES458705 BOO458701:BOO458705 BYK458701:BYK458705 CIG458701:CIG458705 CSC458701:CSC458705 DBY458701:DBY458705 DLU458701:DLU458705 DVQ458701:DVQ458705 EFM458701:EFM458705 EPI458701:EPI458705 EZE458701:EZE458705 FJA458701:FJA458705 FSW458701:FSW458705 GCS458701:GCS458705 GMO458701:GMO458705 GWK458701:GWK458705 HGG458701:HGG458705 HQC458701:HQC458705 HZY458701:HZY458705 IJU458701:IJU458705 ITQ458701:ITQ458705 JDM458701:JDM458705 JNI458701:JNI458705 JXE458701:JXE458705 KHA458701:KHA458705 KQW458701:KQW458705 LAS458701:LAS458705 LKO458701:LKO458705 LUK458701:LUK458705 MEG458701:MEG458705 MOC458701:MOC458705 MXY458701:MXY458705 NHU458701:NHU458705 NRQ458701:NRQ458705 OBM458701:OBM458705 OLI458701:OLI458705 OVE458701:OVE458705 PFA458701:PFA458705 POW458701:POW458705 PYS458701:PYS458705 QIO458701:QIO458705 QSK458701:QSK458705 RCG458701:RCG458705 RMC458701:RMC458705 RVY458701:RVY458705 SFU458701:SFU458705 SPQ458701:SPQ458705 SZM458701:SZM458705 TJI458701:TJI458705 TTE458701:TTE458705 UDA458701:UDA458705 UMW458701:UMW458705 UWS458701:UWS458705 VGO458701:VGO458705 VQK458701:VQK458705 WAG458701:WAG458705 WKC458701:WKC458705 WTY458701:WTY458705 HM524237:HM524241 RI524237:RI524241 ABE524237:ABE524241 ALA524237:ALA524241 AUW524237:AUW524241 BES524237:BES524241 BOO524237:BOO524241 BYK524237:BYK524241 CIG524237:CIG524241 CSC524237:CSC524241 DBY524237:DBY524241 DLU524237:DLU524241 DVQ524237:DVQ524241 EFM524237:EFM524241 EPI524237:EPI524241 EZE524237:EZE524241 FJA524237:FJA524241 FSW524237:FSW524241 GCS524237:GCS524241 GMO524237:GMO524241 GWK524237:GWK524241 HGG524237:HGG524241 HQC524237:HQC524241 HZY524237:HZY524241 IJU524237:IJU524241 ITQ524237:ITQ524241 JDM524237:JDM524241 JNI524237:JNI524241 JXE524237:JXE524241 KHA524237:KHA524241 KQW524237:KQW524241 LAS524237:LAS524241 LKO524237:LKO524241 LUK524237:LUK524241 MEG524237:MEG524241 MOC524237:MOC524241 MXY524237:MXY524241 NHU524237:NHU524241 NRQ524237:NRQ524241 OBM524237:OBM524241 OLI524237:OLI524241 OVE524237:OVE524241 PFA524237:PFA524241 POW524237:POW524241 PYS524237:PYS524241 QIO524237:QIO524241 QSK524237:QSK524241 RCG524237:RCG524241 RMC524237:RMC524241 RVY524237:RVY524241 SFU524237:SFU524241 SPQ524237:SPQ524241 SZM524237:SZM524241 TJI524237:TJI524241 TTE524237:TTE524241 UDA524237:UDA524241 UMW524237:UMW524241 UWS524237:UWS524241 VGO524237:VGO524241 VQK524237:VQK524241 WAG524237:WAG524241 WKC524237:WKC524241 WTY524237:WTY524241 HM589773:HM589777 RI589773:RI589777 ABE589773:ABE589777 ALA589773:ALA589777 AUW589773:AUW589777 BES589773:BES589777 BOO589773:BOO589777 BYK589773:BYK589777 CIG589773:CIG589777 CSC589773:CSC589777 DBY589773:DBY589777 DLU589773:DLU589777 DVQ589773:DVQ589777 EFM589773:EFM589777 EPI589773:EPI589777 EZE589773:EZE589777 FJA589773:FJA589777 FSW589773:FSW589777 GCS589773:GCS589777 GMO589773:GMO589777 GWK589773:GWK589777 HGG589773:HGG589777 HQC589773:HQC589777 HZY589773:HZY589777 IJU589773:IJU589777 ITQ589773:ITQ589777 JDM589773:JDM589777 JNI589773:JNI589777 JXE589773:JXE589777 KHA589773:KHA589777 KQW589773:KQW589777 LAS589773:LAS589777 LKO589773:LKO589777 LUK589773:LUK589777 MEG589773:MEG589777 MOC589773:MOC589777 MXY589773:MXY589777 NHU589773:NHU589777 NRQ589773:NRQ589777 OBM589773:OBM589777 OLI589773:OLI589777 OVE589773:OVE589777 PFA589773:PFA589777 POW589773:POW589777 PYS589773:PYS589777 QIO589773:QIO589777 QSK589773:QSK589777 RCG589773:RCG589777 RMC589773:RMC589777 RVY589773:RVY589777 SFU589773:SFU589777 SPQ589773:SPQ589777 SZM589773:SZM589777 TJI589773:TJI589777 TTE589773:TTE589777 UDA589773:UDA589777 UMW589773:UMW589777 UWS589773:UWS589777 VGO589773:VGO589777 VQK589773:VQK589777 WAG589773:WAG589777 WKC589773:WKC589777 WTY589773:WTY589777 HM655309:HM655313 RI655309:RI655313 ABE655309:ABE655313 ALA655309:ALA655313 AUW655309:AUW655313 BES655309:BES655313 BOO655309:BOO655313 BYK655309:BYK655313 CIG655309:CIG655313 CSC655309:CSC655313 DBY655309:DBY655313 DLU655309:DLU655313 DVQ655309:DVQ655313 EFM655309:EFM655313 EPI655309:EPI655313 EZE655309:EZE655313 FJA655309:FJA655313 FSW655309:FSW655313 GCS655309:GCS655313 GMO655309:GMO655313 GWK655309:GWK655313 HGG655309:HGG655313 HQC655309:HQC655313 HZY655309:HZY655313 IJU655309:IJU655313 ITQ655309:ITQ655313 JDM655309:JDM655313 JNI655309:JNI655313 JXE655309:JXE655313 KHA655309:KHA655313 KQW655309:KQW655313 LAS655309:LAS655313 LKO655309:LKO655313 LUK655309:LUK655313 MEG655309:MEG655313 MOC655309:MOC655313 MXY655309:MXY655313 NHU655309:NHU655313 NRQ655309:NRQ655313 OBM655309:OBM655313 OLI655309:OLI655313 OVE655309:OVE655313 PFA655309:PFA655313 POW655309:POW655313 PYS655309:PYS655313 QIO655309:QIO655313 QSK655309:QSK655313 RCG655309:RCG655313 RMC655309:RMC655313 RVY655309:RVY655313 SFU655309:SFU655313 SPQ655309:SPQ655313 SZM655309:SZM655313 TJI655309:TJI655313 TTE655309:TTE655313 UDA655309:UDA655313 UMW655309:UMW655313 UWS655309:UWS655313 VGO655309:VGO655313 VQK655309:VQK655313 WAG655309:WAG655313 WKC655309:WKC655313 WTY655309:WTY655313 HM720845:HM720849 RI720845:RI720849 ABE720845:ABE720849 ALA720845:ALA720849 AUW720845:AUW720849 BES720845:BES720849 BOO720845:BOO720849 BYK720845:BYK720849 CIG720845:CIG720849 CSC720845:CSC720849 DBY720845:DBY720849 DLU720845:DLU720849 DVQ720845:DVQ720849 EFM720845:EFM720849 EPI720845:EPI720849 EZE720845:EZE720849 FJA720845:FJA720849 FSW720845:FSW720849 GCS720845:GCS720849 GMO720845:GMO720849 GWK720845:GWK720849 HGG720845:HGG720849 HQC720845:HQC720849 HZY720845:HZY720849 IJU720845:IJU720849 ITQ720845:ITQ720849 JDM720845:JDM720849 JNI720845:JNI720849 JXE720845:JXE720849 KHA720845:KHA720849 KQW720845:KQW720849 LAS720845:LAS720849 LKO720845:LKO720849 LUK720845:LUK720849 MEG720845:MEG720849 MOC720845:MOC720849 MXY720845:MXY720849 NHU720845:NHU720849 NRQ720845:NRQ720849 OBM720845:OBM720849 OLI720845:OLI720849 OVE720845:OVE720849 PFA720845:PFA720849 POW720845:POW720849 PYS720845:PYS720849 QIO720845:QIO720849 QSK720845:QSK720849 RCG720845:RCG720849 RMC720845:RMC720849 RVY720845:RVY720849 SFU720845:SFU720849 SPQ720845:SPQ720849 SZM720845:SZM720849 TJI720845:TJI720849 TTE720845:TTE720849 UDA720845:UDA720849 UMW720845:UMW720849 UWS720845:UWS720849 VGO720845:VGO720849 VQK720845:VQK720849 WAG720845:WAG720849 WKC720845:WKC720849 WTY720845:WTY720849 HM786381:HM786385 RI786381:RI786385 ABE786381:ABE786385 ALA786381:ALA786385 AUW786381:AUW786385 BES786381:BES786385 BOO786381:BOO786385 BYK786381:BYK786385 CIG786381:CIG786385 CSC786381:CSC786385 DBY786381:DBY786385 DLU786381:DLU786385 DVQ786381:DVQ786385 EFM786381:EFM786385 EPI786381:EPI786385 EZE786381:EZE786385 FJA786381:FJA786385 FSW786381:FSW786385 GCS786381:GCS786385 GMO786381:GMO786385 GWK786381:GWK786385 HGG786381:HGG786385 HQC786381:HQC786385 HZY786381:HZY786385 IJU786381:IJU786385 ITQ786381:ITQ786385 JDM786381:JDM786385 JNI786381:JNI786385 JXE786381:JXE786385 KHA786381:KHA786385 KQW786381:KQW786385 LAS786381:LAS786385 LKO786381:LKO786385 LUK786381:LUK786385 MEG786381:MEG786385 MOC786381:MOC786385 MXY786381:MXY786385 NHU786381:NHU786385 NRQ786381:NRQ786385 OBM786381:OBM786385 OLI786381:OLI786385 OVE786381:OVE786385 PFA786381:PFA786385 POW786381:POW786385 PYS786381:PYS786385 QIO786381:QIO786385 QSK786381:QSK786385 RCG786381:RCG786385 RMC786381:RMC786385 RVY786381:RVY786385 SFU786381:SFU786385 SPQ786381:SPQ786385 SZM786381:SZM786385 TJI786381:TJI786385 TTE786381:TTE786385 UDA786381:UDA786385 UMW786381:UMW786385 UWS786381:UWS786385 VGO786381:VGO786385 VQK786381:VQK786385 WAG786381:WAG786385 WKC786381:WKC786385 WTY786381:WTY786385 HM851917:HM851921 RI851917:RI851921 ABE851917:ABE851921 ALA851917:ALA851921 AUW851917:AUW851921 BES851917:BES851921 BOO851917:BOO851921 BYK851917:BYK851921 CIG851917:CIG851921 CSC851917:CSC851921 DBY851917:DBY851921 DLU851917:DLU851921 DVQ851917:DVQ851921 EFM851917:EFM851921 EPI851917:EPI851921 EZE851917:EZE851921 FJA851917:FJA851921 FSW851917:FSW851921 GCS851917:GCS851921 GMO851917:GMO851921 GWK851917:GWK851921 HGG851917:HGG851921 HQC851917:HQC851921 HZY851917:HZY851921 IJU851917:IJU851921 ITQ851917:ITQ851921 JDM851917:JDM851921 JNI851917:JNI851921 JXE851917:JXE851921 KHA851917:KHA851921 KQW851917:KQW851921 LAS851917:LAS851921 LKO851917:LKO851921 LUK851917:LUK851921 MEG851917:MEG851921 MOC851917:MOC851921 MXY851917:MXY851921 NHU851917:NHU851921 NRQ851917:NRQ851921 OBM851917:OBM851921 OLI851917:OLI851921 OVE851917:OVE851921 PFA851917:PFA851921 POW851917:POW851921 PYS851917:PYS851921 QIO851917:QIO851921 QSK851917:QSK851921 RCG851917:RCG851921 RMC851917:RMC851921 RVY851917:RVY851921 SFU851917:SFU851921 SPQ851917:SPQ851921 SZM851917:SZM851921 TJI851917:TJI851921 TTE851917:TTE851921 UDA851917:UDA851921 UMW851917:UMW851921 UWS851917:UWS851921 VGO851917:VGO851921 VQK851917:VQK851921 WAG851917:WAG851921 WKC851917:WKC851921 WTY851917:WTY851921 HM917453:HM917457 RI917453:RI917457 ABE917453:ABE917457 ALA917453:ALA917457 AUW917453:AUW917457 BES917453:BES917457 BOO917453:BOO917457 BYK917453:BYK917457 CIG917453:CIG917457 CSC917453:CSC917457 DBY917453:DBY917457 DLU917453:DLU917457 DVQ917453:DVQ917457 EFM917453:EFM917457 EPI917453:EPI917457 EZE917453:EZE917457 FJA917453:FJA917457 FSW917453:FSW917457 GCS917453:GCS917457 GMO917453:GMO917457 GWK917453:GWK917457 HGG917453:HGG917457 HQC917453:HQC917457 HZY917453:HZY917457 IJU917453:IJU917457 ITQ917453:ITQ917457 JDM917453:JDM917457 JNI917453:JNI917457 JXE917453:JXE917457 KHA917453:KHA917457 KQW917453:KQW917457 LAS917453:LAS917457 LKO917453:LKO917457 LUK917453:LUK917457 MEG917453:MEG917457 MOC917453:MOC917457 MXY917453:MXY917457 NHU917453:NHU917457 NRQ917453:NRQ917457 OBM917453:OBM917457 OLI917453:OLI917457 OVE917453:OVE917457 PFA917453:PFA917457 POW917453:POW917457 PYS917453:PYS917457 QIO917453:QIO917457 QSK917453:QSK917457 RCG917453:RCG917457 RMC917453:RMC917457 RVY917453:RVY917457 SFU917453:SFU917457 SPQ917453:SPQ917457 SZM917453:SZM917457 TJI917453:TJI917457 TTE917453:TTE917457 UDA917453:UDA917457 UMW917453:UMW917457 UWS917453:UWS917457 VGO917453:VGO917457 VQK917453:VQK917457 WAG917453:WAG917457 WKC917453:WKC917457 WTY917453:WTY917457 HM982989:HM982993 RI982989:RI982993 ABE982989:ABE982993 ALA982989:ALA982993 AUW982989:AUW982993 BES982989:BES982993 BOO982989:BOO982993 BYK982989:BYK982993 CIG982989:CIG982993 CSC982989:CSC982993 DBY982989:DBY982993 DLU982989:DLU982993 DVQ982989:DVQ982993 EFM982989:EFM982993 EPI982989:EPI982993 EZE982989:EZE982993 FJA982989:FJA982993 FSW982989:FSW982993 GCS982989:GCS982993 GMO982989:GMO982993 GWK982989:GWK982993 HGG982989:HGG982993 HQC982989:HQC982993 HZY982989:HZY982993 IJU982989:IJU982993 ITQ982989:ITQ982993 JDM982989:JDM982993 JNI982989:JNI982993 JXE982989:JXE982993 KHA982989:KHA982993 KQW982989:KQW982993 LAS982989:LAS982993 LKO982989:LKO982993 LUK982989:LUK982993 MEG982989:MEG982993 MOC982989:MOC982993 MXY982989:MXY982993 NHU982989:NHU982993 NRQ982989:NRQ982993 OBM982989:OBM982993 OLI982989:OLI982993 OVE982989:OVE982993 PFA982989:PFA982993 POW982989:POW982993 PYS982989:PYS982993 QIO982989:QIO982993 QSK982989:QSK982993 RCG982989:RCG982993 RMC982989:RMC982993 RVY982989:RVY982993 SFU982989:SFU982993 SPQ982989:SPQ982993 SZM982989:SZM982993 TJI982989:TJI982993 TTE982989:TTE982993 UDA982989:UDA982993 UMW982989:UMW982993 UWS982989:UWS982993 VGO982989:VGO982993 VQK982989:VQK982993 WAG982989:WAG982993 WKC982989:WKC982993 WTY982989:WTY982993 HM65491:HM65492 RI65491:RI65492 ABE65491:ABE65492 ALA65491:ALA65492 AUW65491:AUW65492 BES65491:BES65492 BOO65491:BOO65492 BYK65491:BYK65492 CIG65491:CIG65492 CSC65491:CSC65492 DBY65491:DBY65492 DLU65491:DLU65492 DVQ65491:DVQ65492 EFM65491:EFM65492 EPI65491:EPI65492 EZE65491:EZE65492 FJA65491:FJA65492 FSW65491:FSW65492 GCS65491:GCS65492 GMO65491:GMO65492 GWK65491:GWK65492 HGG65491:HGG65492 HQC65491:HQC65492 HZY65491:HZY65492 IJU65491:IJU65492 ITQ65491:ITQ65492 JDM65491:JDM65492 JNI65491:JNI65492 JXE65491:JXE65492 KHA65491:KHA65492 KQW65491:KQW65492 LAS65491:LAS65492 LKO65491:LKO65492 LUK65491:LUK65492 MEG65491:MEG65492 MOC65491:MOC65492 MXY65491:MXY65492 NHU65491:NHU65492 NRQ65491:NRQ65492 OBM65491:OBM65492 OLI65491:OLI65492 OVE65491:OVE65492 PFA65491:PFA65492 POW65491:POW65492 PYS65491:PYS65492 QIO65491:QIO65492 QSK65491:QSK65492 RCG65491:RCG65492 RMC65491:RMC65492 RVY65491:RVY65492 SFU65491:SFU65492 SPQ65491:SPQ65492 SZM65491:SZM65492 TJI65491:TJI65492 TTE65491:TTE65492 UDA65491:UDA65492 UMW65491:UMW65492 UWS65491:UWS65492 VGO65491:VGO65492 VQK65491:VQK65492 WAG65491:WAG65492 WKC65491:WKC65492 WTY65491:WTY65492 HM131027:HM131028 RI131027:RI131028 ABE131027:ABE131028 ALA131027:ALA131028 AUW131027:AUW131028 BES131027:BES131028 BOO131027:BOO131028 BYK131027:BYK131028 CIG131027:CIG131028 CSC131027:CSC131028 DBY131027:DBY131028 DLU131027:DLU131028 DVQ131027:DVQ131028 EFM131027:EFM131028 EPI131027:EPI131028 EZE131027:EZE131028 FJA131027:FJA131028 FSW131027:FSW131028 GCS131027:GCS131028 GMO131027:GMO131028 GWK131027:GWK131028 HGG131027:HGG131028 HQC131027:HQC131028 HZY131027:HZY131028 IJU131027:IJU131028 ITQ131027:ITQ131028 JDM131027:JDM131028 JNI131027:JNI131028 JXE131027:JXE131028 KHA131027:KHA131028 KQW131027:KQW131028 LAS131027:LAS131028 LKO131027:LKO131028 LUK131027:LUK131028 MEG131027:MEG131028 MOC131027:MOC131028 MXY131027:MXY131028 NHU131027:NHU131028 NRQ131027:NRQ131028 OBM131027:OBM131028 OLI131027:OLI131028 OVE131027:OVE131028 PFA131027:PFA131028 POW131027:POW131028 PYS131027:PYS131028 QIO131027:QIO131028 QSK131027:QSK131028 RCG131027:RCG131028 RMC131027:RMC131028 RVY131027:RVY131028 SFU131027:SFU131028 SPQ131027:SPQ131028 SZM131027:SZM131028 TJI131027:TJI131028 TTE131027:TTE131028 UDA131027:UDA131028 UMW131027:UMW131028 UWS131027:UWS131028 VGO131027:VGO131028 VQK131027:VQK131028 WAG131027:WAG131028 WKC131027:WKC131028 WTY131027:WTY131028 HM196563:HM196564 RI196563:RI196564 ABE196563:ABE196564 ALA196563:ALA196564 AUW196563:AUW196564 BES196563:BES196564 BOO196563:BOO196564 BYK196563:BYK196564 CIG196563:CIG196564 CSC196563:CSC196564 DBY196563:DBY196564 DLU196563:DLU196564 DVQ196563:DVQ196564 EFM196563:EFM196564 EPI196563:EPI196564 EZE196563:EZE196564 FJA196563:FJA196564 FSW196563:FSW196564 GCS196563:GCS196564 GMO196563:GMO196564 GWK196563:GWK196564 HGG196563:HGG196564 HQC196563:HQC196564 HZY196563:HZY196564 IJU196563:IJU196564 ITQ196563:ITQ196564 JDM196563:JDM196564 JNI196563:JNI196564 JXE196563:JXE196564 KHA196563:KHA196564 KQW196563:KQW196564 LAS196563:LAS196564 LKO196563:LKO196564 LUK196563:LUK196564 MEG196563:MEG196564 MOC196563:MOC196564 MXY196563:MXY196564 NHU196563:NHU196564 NRQ196563:NRQ196564 OBM196563:OBM196564 OLI196563:OLI196564 OVE196563:OVE196564 PFA196563:PFA196564 POW196563:POW196564 PYS196563:PYS196564 QIO196563:QIO196564 QSK196563:QSK196564 RCG196563:RCG196564 RMC196563:RMC196564 RVY196563:RVY196564 SFU196563:SFU196564 SPQ196563:SPQ196564 SZM196563:SZM196564 TJI196563:TJI196564 TTE196563:TTE196564 UDA196563:UDA196564 UMW196563:UMW196564 UWS196563:UWS196564 VGO196563:VGO196564 VQK196563:VQK196564 WAG196563:WAG196564 WKC196563:WKC196564 WTY196563:WTY196564 HM262099:HM262100 RI262099:RI262100 ABE262099:ABE262100 ALA262099:ALA262100 AUW262099:AUW262100 BES262099:BES262100 BOO262099:BOO262100 BYK262099:BYK262100 CIG262099:CIG262100 CSC262099:CSC262100 DBY262099:DBY262100 DLU262099:DLU262100 DVQ262099:DVQ262100 EFM262099:EFM262100 EPI262099:EPI262100 EZE262099:EZE262100 FJA262099:FJA262100 FSW262099:FSW262100 GCS262099:GCS262100 GMO262099:GMO262100 GWK262099:GWK262100 HGG262099:HGG262100 HQC262099:HQC262100 HZY262099:HZY262100 IJU262099:IJU262100 ITQ262099:ITQ262100 JDM262099:JDM262100 JNI262099:JNI262100 JXE262099:JXE262100 KHA262099:KHA262100 KQW262099:KQW262100 LAS262099:LAS262100 LKO262099:LKO262100 LUK262099:LUK262100 MEG262099:MEG262100 MOC262099:MOC262100 MXY262099:MXY262100 NHU262099:NHU262100 NRQ262099:NRQ262100 OBM262099:OBM262100 OLI262099:OLI262100 OVE262099:OVE262100 PFA262099:PFA262100 POW262099:POW262100 PYS262099:PYS262100 QIO262099:QIO262100 QSK262099:QSK262100 RCG262099:RCG262100 RMC262099:RMC262100 RVY262099:RVY262100 SFU262099:SFU262100 SPQ262099:SPQ262100 SZM262099:SZM262100 TJI262099:TJI262100 TTE262099:TTE262100 UDA262099:UDA262100 UMW262099:UMW262100 UWS262099:UWS262100 VGO262099:VGO262100 VQK262099:VQK262100 WAG262099:WAG262100 WKC262099:WKC262100 WTY262099:WTY262100 HM327635:HM327636 RI327635:RI327636 ABE327635:ABE327636 ALA327635:ALA327636 AUW327635:AUW327636 BES327635:BES327636 BOO327635:BOO327636 BYK327635:BYK327636 CIG327635:CIG327636 CSC327635:CSC327636 DBY327635:DBY327636 DLU327635:DLU327636 DVQ327635:DVQ327636 EFM327635:EFM327636 EPI327635:EPI327636 EZE327635:EZE327636 FJA327635:FJA327636 FSW327635:FSW327636 GCS327635:GCS327636 GMO327635:GMO327636 GWK327635:GWK327636 HGG327635:HGG327636 HQC327635:HQC327636 HZY327635:HZY327636 IJU327635:IJU327636 ITQ327635:ITQ327636 JDM327635:JDM327636 JNI327635:JNI327636 JXE327635:JXE327636 KHA327635:KHA327636 KQW327635:KQW327636 LAS327635:LAS327636 LKO327635:LKO327636 LUK327635:LUK327636 MEG327635:MEG327636 MOC327635:MOC327636 MXY327635:MXY327636 NHU327635:NHU327636 NRQ327635:NRQ327636 OBM327635:OBM327636 OLI327635:OLI327636 OVE327635:OVE327636 PFA327635:PFA327636 POW327635:POW327636 PYS327635:PYS327636 QIO327635:QIO327636 QSK327635:QSK327636 RCG327635:RCG327636 RMC327635:RMC327636 RVY327635:RVY327636 SFU327635:SFU327636 SPQ327635:SPQ327636 SZM327635:SZM327636 TJI327635:TJI327636 TTE327635:TTE327636 UDA327635:UDA327636 UMW327635:UMW327636 UWS327635:UWS327636 VGO327635:VGO327636 VQK327635:VQK327636 WAG327635:WAG327636 WKC327635:WKC327636 WTY327635:WTY327636 HM393171:HM393172 RI393171:RI393172 ABE393171:ABE393172 ALA393171:ALA393172 AUW393171:AUW393172 BES393171:BES393172 BOO393171:BOO393172 BYK393171:BYK393172 CIG393171:CIG393172 CSC393171:CSC393172 DBY393171:DBY393172 DLU393171:DLU393172 DVQ393171:DVQ393172 EFM393171:EFM393172 EPI393171:EPI393172 EZE393171:EZE393172 FJA393171:FJA393172 FSW393171:FSW393172 GCS393171:GCS393172 GMO393171:GMO393172 GWK393171:GWK393172 HGG393171:HGG393172 HQC393171:HQC393172 HZY393171:HZY393172 IJU393171:IJU393172 ITQ393171:ITQ393172 JDM393171:JDM393172 JNI393171:JNI393172 JXE393171:JXE393172 KHA393171:KHA393172 KQW393171:KQW393172 LAS393171:LAS393172 LKO393171:LKO393172 LUK393171:LUK393172 MEG393171:MEG393172 MOC393171:MOC393172 MXY393171:MXY393172 NHU393171:NHU393172 NRQ393171:NRQ393172 OBM393171:OBM393172 OLI393171:OLI393172 OVE393171:OVE393172 PFA393171:PFA393172 POW393171:POW393172 PYS393171:PYS393172 QIO393171:QIO393172 QSK393171:QSK393172 RCG393171:RCG393172 RMC393171:RMC393172 RVY393171:RVY393172 SFU393171:SFU393172 SPQ393171:SPQ393172 SZM393171:SZM393172 TJI393171:TJI393172 TTE393171:TTE393172 UDA393171:UDA393172 UMW393171:UMW393172 UWS393171:UWS393172 VGO393171:VGO393172 VQK393171:VQK393172 WAG393171:WAG393172 WKC393171:WKC393172 WTY393171:WTY393172 HM458707:HM458708 RI458707:RI458708 ABE458707:ABE458708 ALA458707:ALA458708 AUW458707:AUW458708 BES458707:BES458708 BOO458707:BOO458708 BYK458707:BYK458708 CIG458707:CIG458708 CSC458707:CSC458708 DBY458707:DBY458708 DLU458707:DLU458708 DVQ458707:DVQ458708 EFM458707:EFM458708 EPI458707:EPI458708 EZE458707:EZE458708 FJA458707:FJA458708 FSW458707:FSW458708 GCS458707:GCS458708 GMO458707:GMO458708 GWK458707:GWK458708 HGG458707:HGG458708 HQC458707:HQC458708 HZY458707:HZY458708 IJU458707:IJU458708 ITQ458707:ITQ458708 JDM458707:JDM458708 JNI458707:JNI458708 JXE458707:JXE458708 KHA458707:KHA458708 KQW458707:KQW458708 LAS458707:LAS458708 LKO458707:LKO458708 LUK458707:LUK458708 MEG458707:MEG458708 MOC458707:MOC458708 MXY458707:MXY458708 NHU458707:NHU458708 NRQ458707:NRQ458708 OBM458707:OBM458708 OLI458707:OLI458708 OVE458707:OVE458708 PFA458707:PFA458708 POW458707:POW458708 PYS458707:PYS458708 QIO458707:QIO458708 QSK458707:QSK458708 RCG458707:RCG458708 RMC458707:RMC458708 RVY458707:RVY458708 SFU458707:SFU458708 SPQ458707:SPQ458708 SZM458707:SZM458708 TJI458707:TJI458708 TTE458707:TTE458708 UDA458707:UDA458708 UMW458707:UMW458708 UWS458707:UWS458708 VGO458707:VGO458708 VQK458707:VQK458708 WAG458707:WAG458708 WKC458707:WKC458708 WTY458707:WTY458708 HM524243:HM524244 RI524243:RI524244 ABE524243:ABE524244 ALA524243:ALA524244 AUW524243:AUW524244 BES524243:BES524244 BOO524243:BOO524244 BYK524243:BYK524244 CIG524243:CIG524244 CSC524243:CSC524244 DBY524243:DBY524244 DLU524243:DLU524244 DVQ524243:DVQ524244 EFM524243:EFM524244 EPI524243:EPI524244 EZE524243:EZE524244 FJA524243:FJA524244 FSW524243:FSW524244 GCS524243:GCS524244 GMO524243:GMO524244 GWK524243:GWK524244 HGG524243:HGG524244 HQC524243:HQC524244 HZY524243:HZY524244 IJU524243:IJU524244 ITQ524243:ITQ524244 JDM524243:JDM524244 JNI524243:JNI524244 JXE524243:JXE524244 KHA524243:KHA524244 KQW524243:KQW524244 LAS524243:LAS524244 LKO524243:LKO524244 LUK524243:LUK524244 MEG524243:MEG524244 MOC524243:MOC524244 MXY524243:MXY524244 NHU524243:NHU524244 NRQ524243:NRQ524244 OBM524243:OBM524244 OLI524243:OLI524244 OVE524243:OVE524244 PFA524243:PFA524244 POW524243:POW524244 PYS524243:PYS524244 QIO524243:QIO524244 QSK524243:QSK524244 RCG524243:RCG524244 RMC524243:RMC524244 RVY524243:RVY524244 SFU524243:SFU524244 SPQ524243:SPQ524244 SZM524243:SZM524244 TJI524243:TJI524244 TTE524243:TTE524244 UDA524243:UDA524244 UMW524243:UMW524244 UWS524243:UWS524244 VGO524243:VGO524244 VQK524243:VQK524244 WAG524243:WAG524244 WKC524243:WKC524244 WTY524243:WTY524244 HM589779:HM589780 RI589779:RI589780 ABE589779:ABE589780 ALA589779:ALA589780 AUW589779:AUW589780 BES589779:BES589780 BOO589779:BOO589780 BYK589779:BYK589780 CIG589779:CIG589780 CSC589779:CSC589780 DBY589779:DBY589780 DLU589779:DLU589780 DVQ589779:DVQ589780 EFM589779:EFM589780 EPI589779:EPI589780 EZE589779:EZE589780 FJA589779:FJA589780 FSW589779:FSW589780 GCS589779:GCS589780 GMO589779:GMO589780 GWK589779:GWK589780 HGG589779:HGG589780 HQC589779:HQC589780 HZY589779:HZY589780 IJU589779:IJU589780 ITQ589779:ITQ589780 JDM589779:JDM589780 JNI589779:JNI589780 JXE589779:JXE589780 KHA589779:KHA589780 KQW589779:KQW589780 LAS589779:LAS589780 LKO589779:LKO589780 LUK589779:LUK589780 MEG589779:MEG589780 MOC589779:MOC589780 MXY589779:MXY589780 NHU589779:NHU589780 NRQ589779:NRQ589780 OBM589779:OBM589780 OLI589779:OLI589780 OVE589779:OVE589780 PFA589779:PFA589780 POW589779:POW589780 PYS589779:PYS589780 QIO589779:QIO589780 QSK589779:QSK589780 RCG589779:RCG589780 RMC589779:RMC589780 RVY589779:RVY589780 SFU589779:SFU589780 SPQ589779:SPQ589780 SZM589779:SZM589780 TJI589779:TJI589780 TTE589779:TTE589780 UDA589779:UDA589780 UMW589779:UMW589780 UWS589779:UWS589780 VGO589779:VGO589780 VQK589779:VQK589780 WAG589779:WAG589780 WKC589779:WKC589780 WTY589779:WTY589780 HM655315:HM655316 RI655315:RI655316 ABE655315:ABE655316 ALA655315:ALA655316 AUW655315:AUW655316 BES655315:BES655316 BOO655315:BOO655316 BYK655315:BYK655316 CIG655315:CIG655316 CSC655315:CSC655316 DBY655315:DBY655316 DLU655315:DLU655316 DVQ655315:DVQ655316 EFM655315:EFM655316 EPI655315:EPI655316 EZE655315:EZE655316 FJA655315:FJA655316 FSW655315:FSW655316 GCS655315:GCS655316 GMO655315:GMO655316 GWK655315:GWK655316 HGG655315:HGG655316 HQC655315:HQC655316 HZY655315:HZY655316 IJU655315:IJU655316 ITQ655315:ITQ655316 JDM655315:JDM655316 JNI655315:JNI655316 JXE655315:JXE655316 KHA655315:KHA655316 KQW655315:KQW655316 LAS655315:LAS655316 LKO655315:LKO655316 LUK655315:LUK655316 MEG655315:MEG655316 MOC655315:MOC655316 MXY655315:MXY655316 NHU655315:NHU655316 NRQ655315:NRQ655316 OBM655315:OBM655316 OLI655315:OLI655316 OVE655315:OVE655316 PFA655315:PFA655316 POW655315:POW655316 PYS655315:PYS655316 QIO655315:QIO655316 QSK655315:QSK655316 RCG655315:RCG655316 RMC655315:RMC655316 RVY655315:RVY655316 SFU655315:SFU655316 SPQ655315:SPQ655316 SZM655315:SZM655316 TJI655315:TJI655316 TTE655315:TTE655316 UDA655315:UDA655316 UMW655315:UMW655316 UWS655315:UWS655316 VGO655315:VGO655316 VQK655315:VQK655316 WAG655315:WAG655316 WKC655315:WKC655316 WTY655315:WTY655316 HM720851:HM720852 RI720851:RI720852 ABE720851:ABE720852 ALA720851:ALA720852 AUW720851:AUW720852 BES720851:BES720852 BOO720851:BOO720852 BYK720851:BYK720852 CIG720851:CIG720852 CSC720851:CSC720852 DBY720851:DBY720852 DLU720851:DLU720852 DVQ720851:DVQ720852 EFM720851:EFM720852 EPI720851:EPI720852 EZE720851:EZE720852 FJA720851:FJA720852 FSW720851:FSW720852 GCS720851:GCS720852 GMO720851:GMO720852 GWK720851:GWK720852 HGG720851:HGG720852 HQC720851:HQC720852 HZY720851:HZY720852 IJU720851:IJU720852 ITQ720851:ITQ720852 JDM720851:JDM720852 JNI720851:JNI720852 JXE720851:JXE720852 KHA720851:KHA720852 KQW720851:KQW720852 LAS720851:LAS720852 LKO720851:LKO720852 LUK720851:LUK720852 MEG720851:MEG720852 MOC720851:MOC720852 MXY720851:MXY720852 NHU720851:NHU720852 NRQ720851:NRQ720852 OBM720851:OBM720852 OLI720851:OLI720852 OVE720851:OVE720852 PFA720851:PFA720852 POW720851:POW720852 PYS720851:PYS720852 QIO720851:QIO720852 QSK720851:QSK720852 RCG720851:RCG720852 RMC720851:RMC720852 RVY720851:RVY720852 SFU720851:SFU720852 SPQ720851:SPQ720852 SZM720851:SZM720852 TJI720851:TJI720852 TTE720851:TTE720852 UDA720851:UDA720852 UMW720851:UMW720852 UWS720851:UWS720852 VGO720851:VGO720852 VQK720851:VQK720852 WAG720851:WAG720852 WKC720851:WKC720852 WTY720851:WTY720852 HM786387:HM786388 RI786387:RI786388 ABE786387:ABE786388 ALA786387:ALA786388 AUW786387:AUW786388 BES786387:BES786388 BOO786387:BOO786388 BYK786387:BYK786388 CIG786387:CIG786388 CSC786387:CSC786388 DBY786387:DBY786388 DLU786387:DLU786388 DVQ786387:DVQ786388 EFM786387:EFM786388 EPI786387:EPI786388 EZE786387:EZE786388 FJA786387:FJA786388 FSW786387:FSW786388 GCS786387:GCS786388 GMO786387:GMO786388 GWK786387:GWK786388 HGG786387:HGG786388 HQC786387:HQC786388 HZY786387:HZY786388 IJU786387:IJU786388 ITQ786387:ITQ786388 JDM786387:JDM786388 JNI786387:JNI786388 JXE786387:JXE786388 KHA786387:KHA786388 KQW786387:KQW786388 LAS786387:LAS786388 LKO786387:LKO786388 LUK786387:LUK786388 MEG786387:MEG786388 MOC786387:MOC786388 MXY786387:MXY786388 NHU786387:NHU786388 NRQ786387:NRQ786388 OBM786387:OBM786388 OLI786387:OLI786388 OVE786387:OVE786388 PFA786387:PFA786388 POW786387:POW786388 PYS786387:PYS786388 QIO786387:QIO786388 QSK786387:QSK786388 RCG786387:RCG786388 RMC786387:RMC786388 RVY786387:RVY786388 SFU786387:SFU786388 SPQ786387:SPQ786388 SZM786387:SZM786388 TJI786387:TJI786388 TTE786387:TTE786388 UDA786387:UDA786388 UMW786387:UMW786388 UWS786387:UWS786388 VGO786387:VGO786388 VQK786387:VQK786388 WAG786387:WAG786388 WKC786387:WKC786388 WTY786387:WTY786388 HM851923:HM851924 RI851923:RI851924 ABE851923:ABE851924 ALA851923:ALA851924 AUW851923:AUW851924 BES851923:BES851924 BOO851923:BOO851924 BYK851923:BYK851924 CIG851923:CIG851924 CSC851923:CSC851924 DBY851923:DBY851924 DLU851923:DLU851924 DVQ851923:DVQ851924 EFM851923:EFM851924 EPI851923:EPI851924 EZE851923:EZE851924 FJA851923:FJA851924 FSW851923:FSW851924 GCS851923:GCS851924 GMO851923:GMO851924 GWK851923:GWK851924 HGG851923:HGG851924 HQC851923:HQC851924 HZY851923:HZY851924 IJU851923:IJU851924 ITQ851923:ITQ851924 JDM851923:JDM851924 JNI851923:JNI851924 JXE851923:JXE851924 KHA851923:KHA851924 KQW851923:KQW851924 LAS851923:LAS851924 LKO851923:LKO851924 LUK851923:LUK851924 MEG851923:MEG851924 MOC851923:MOC851924 MXY851923:MXY851924 NHU851923:NHU851924 NRQ851923:NRQ851924 OBM851923:OBM851924 OLI851923:OLI851924 OVE851923:OVE851924 PFA851923:PFA851924 POW851923:POW851924 PYS851923:PYS851924 QIO851923:QIO851924 QSK851923:QSK851924 RCG851923:RCG851924 RMC851923:RMC851924 RVY851923:RVY851924 SFU851923:SFU851924 SPQ851923:SPQ851924 SZM851923:SZM851924 TJI851923:TJI851924 TTE851923:TTE851924 UDA851923:UDA851924 UMW851923:UMW851924 UWS851923:UWS851924 VGO851923:VGO851924 VQK851923:VQK851924 WAG851923:WAG851924 WKC851923:WKC851924 WTY851923:WTY851924 HM917459:HM917460 RI917459:RI917460 ABE917459:ABE917460 ALA917459:ALA917460 AUW917459:AUW917460 BES917459:BES917460 BOO917459:BOO917460 BYK917459:BYK917460 CIG917459:CIG917460 CSC917459:CSC917460 DBY917459:DBY917460 DLU917459:DLU917460 DVQ917459:DVQ917460 EFM917459:EFM917460 EPI917459:EPI917460 EZE917459:EZE917460 FJA917459:FJA917460 FSW917459:FSW917460 GCS917459:GCS917460 GMO917459:GMO917460 GWK917459:GWK917460 HGG917459:HGG917460 HQC917459:HQC917460 HZY917459:HZY917460 IJU917459:IJU917460 ITQ917459:ITQ917460 JDM917459:JDM917460 JNI917459:JNI917460 JXE917459:JXE917460 KHA917459:KHA917460 KQW917459:KQW917460 LAS917459:LAS917460 LKO917459:LKO917460 LUK917459:LUK917460 MEG917459:MEG917460 MOC917459:MOC917460 MXY917459:MXY917460 NHU917459:NHU917460 NRQ917459:NRQ917460 OBM917459:OBM917460 OLI917459:OLI917460 OVE917459:OVE917460 PFA917459:PFA917460 POW917459:POW917460 PYS917459:PYS917460 QIO917459:QIO917460 QSK917459:QSK917460 RCG917459:RCG917460 RMC917459:RMC917460 RVY917459:RVY917460 SFU917459:SFU917460 SPQ917459:SPQ917460 SZM917459:SZM917460 TJI917459:TJI917460 TTE917459:TTE917460 UDA917459:UDA917460 UMW917459:UMW917460 UWS917459:UWS917460 VGO917459:VGO917460 VQK917459:VQK917460 WAG917459:WAG917460 WKC917459:WKC917460 WTY917459:WTY917460 HM982995:HM982996 RI982995:RI982996 ABE982995:ABE982996 ALA982995:ALA982996 AUW982995:AUW982996 BES982995:BES982996 BOO982995:BOO982996 BYK982995:BYK982996 CIG982995:CIG982996 CSC982995:CSC982996 DBY982995:DBY982996 DLU982995:DLU982996 DVQ982995:DVQ982996 EFM982995:EFM982996 EPI982995:EPI982996 EZE982995:EZE982996 FJA982995:FJA982996 FSW982995:FSW982996 GCS982995:GCS982996 GMO982995:GMO982996 GWK982995:GWK982996 HGG982995:HGG982996 HQC982995:HQC982996 HZY982995:HZY982996 IJU982995:IJU982996 ITQ982995:ITQ982996 JDM982995:JDM982996 JNI982995:JNI982996 JXE982995:JXE982996 KHA982995:KHA982996 KQW982995:KQW982996 LAS982995:LAS982996 LKO982995:LKO982996 LUK982995:LUK982996 MEG982995:MEG982996 MOC982995:MOC982996 MXY982995:MXY982996 NHU982995:NHU982996 NRQ982995:NRQ982996 OBM982995:OBM982996 OLI982995:OLI982996 OVE982995:OVE982996 PFA982995:PFA982996 POW982995:POW982996 PYS982995:PYS982996 QIO982995:QIO982996 QSK982995:QSK982996 RCG982995:RCG982996 RMC982995:RMC982996 RVY982995:RVY982996 SFU982995:SFU982996 SPQ982995:SPQ982996 SZM982995:SZM982996 TJI982995:TJI982996 TTE982995:TTE982996 UDA982995:UDA982996 UMW982995:UMW982996 UWS982995:UWS982996 VGO982995:VGO982996 VQK982995:VQK982996 WAG982995:WAG982996 WKC982995:WKC982996 WTY982995:WTY982996 HM65498:HM65500 RI65498:RI65500 ABE65498:ABE65500 ALA65498:ALA65500 AUW65498:AUW65500 BES65498:BES65500 BOO65498:BOO65500 BYK65498:BYK65500 CIG65498:CIG65500 CSC65498:CSC65500 DBY65498:DBY65500 DLU65498:DLU65500 DVQ65498:DVQ65500 EFM65498:EFM65500 EPI65498:EPI65500 EZE65498:EZE65500 FJA65498:FJA65500 FSW65498:FSW65500 GCS65498:GCS65500 GMO65498:GMO65500 GWK65498:GWK65500 HGG65498:HGG65500 HQC65498:HQC65500 HZY65498:HZY65500 IJU65498:IJU65500 ITQ65498:ITQ65500 JDM65498:JDM65500 JNI65498:JNI65500 JXE65498:JXE65500 KHA65498:KHA65500 KQW65498:KQW65500 LAS65498:LAS65500 LKO65498:LKO65500 LUK65498:LUK65500 MEG65498:MEG65500 MOC65498:MOC65500 MXY65498:MXY65500 NHU65498:NHU65500 NRQ65498:NRQ65500 OBM65498:OBM65500 OLI65498:OLI65500 OVE65498:OVE65500 PFA65498:PFA65500 POW65498:POW65500 PYS65498:PYS65500 QIO65498:QIO65500 QSK65498:QSK65500 RCG65498:RCG65500 RMC65498:RMC65500 RVY65498:RVY65500 SFU65498:SFU65500 SPQ65498:SPQ65500 SZM65498:SZM65500 TJI65498:TJI65500 TTE65498:TTE65500 UDA65498:UDA65500 UMW65498:UMW65500 UWS65498:UWS65500 VGO65498:VGO65500 VQK65498:VQK65500 WAG65498:WAG65500 WKC65498:WKC65500 WTY65498:WTY65500 HM131034:HM131036 RI131034:RI131036 ABE131034:ABE131036 ALA131034:ALA131036 AUW131034:AUW131036 BES131034:BES131036 BOO131034:BOO131036 BYK131034:BYK131036 CIG131034:CIG131036 CSC131034:CSC131036 DBY131034:DBY131036 DLU131034:DLU131036 DVQ131034:DVQ131036 EFM131034:EFM131036 EPI131034:EPI131036 EZE131034:EZE131036 FJA131034:FJA131036 FSW131034:FSW131036 GCS131034:GCS131036 GMO131034:GMO131036 GWK131034:GWK131036 HGG131034:HGG131036 HQC131034:HQC131036 HZY131034:HZY131036 IJU131034:IJU131036 ITQ131034:ITQ131036 JDM131034:JDM131036 JNI131034:JNI131036 JXE131034:JXE131036 KHA131034:KHA131036 KQW131034:KQW131036 LAS131034:LAS131036 LKO131034:LKO131036 LUK131034:LUK131036 MEG131034:MEG131036 MOC131034:MOC131036 MXY131034:MXY131036 NHU131034:NHU131036 NRQ131034:NRQ131036 OBM131034:OBM131036 OLI131034:OLI131036 OVE131034:OVE131036 PFA131034:PFA131036 POW131034:POW131036 PYS131034:PYS131036 QIO131034:QIO131036 QSK131034:QSK131036 RCG131034:RCG131036 RMC131034:RMC131036 RVY131034:RVY131036 SFU131034:SFU131036 SPQ131034:SPQ131036 SZM131034:SZM131036 TJI131034:TJI131036 TTE131034:TTE131036 UDA131034:UDA131036 UMW131034:UMW131036 UWS131034:UWS131036 VGO131034:VGO131036 VQK131034:VQK131036 WAG131034:WAG131036 WKC131034:WKC131036 WTY131034:WTY131036 HM196570:HM196572 RI196570:RI196572 ABE196570:ABE196572 ALA196570:ALA196572 AUW196570:AUW196572 BES196570:BES196572 BOO196570:BOO196572 BYK196570:BYK196572 CIG196570:CIG196572 CSC196570:CSC196572 DBY196570:DBY196572 DLU196570:DLU196572 DVQ196570:DVQ196572 EFM196570:EFM196572 EPI196570:EPI196572 EZE196570:EZE196572 FJA196570:FJA196572 FSW196570:FSW196572 GCS196570:GCS196572 GMO196570:GMO196572 GWK196570:GWK196572 HGG196570:HGG196572 HQC196570:HQC196572 HZY196570:HZY196572 IJU196570:IJU196572 ITQ196570:ITQ196572 JDM196570:JDM196572 JNI196570:JNI196572 JXE196570:JXE196572 KHA196570:KHA196572 KQW196570:KQW196572 LAS196570:LAS196572 LKO196570:LKO196572 LUK196570:LUK196572 MEG196570:MEG196572 MOC196570:MOC196572 MXY196570:MXY196572 NHU196570:NHU196572 NRQ196570:NRQ196572 OBM196570:OBM196572 OLI196570:OLI196572 OVE196570:OVE196572 PFA196570:PFA196572 POW196570:POW196572 PYS196570:PYS196572 QIO196570:QIO196572 QSK196570:QSK196572 RCG196570:RCG196572 RMC196570:RMC196572 RVY196570:RVY196572 SFU196570:SFU196572 SPQ196570:SPQ196572 SZM196570:SZM196572 TJI196570:TJI196572 TTE196570:TTE196572 UDA196570:UDA196572 UMW196570:UMW196572 UWS196570:UWS196572 VGO196570:VGO196572 VQK196570:VQK196572 WAG196570:WAG196572 WKC196570:WKC196572 WTY196570:WTY196572 HM262106:HM262108 RI262106:RI262108 ABE262106:ABE262108 ALA262106:ALA262108 AUW262106:AUW262108 BES262106:BES262108 BOO262106:BOO262108 BYK262106:BYK262108 CIG262106:CIG262108 CSC262106:CSC262108 DBY262106:DBY262108 DLU262106:DLU262108 DVQ262106:DVQ262108 EFM262106:EFM262108 EPI262106:EPI262108 EZE262106:EZE262108 FJA262106:FJA262108 FSW262106:FSW262108 GCS262106:GCS262108 GMO262106:GMO262108 GWK262106:GWK262108 HGG262106:HGG262108 HQC262106:HQC262108 HZY262106:HZY262108 IJU262106:IJU262108 ITQ262106:ITQ262108 JDM262106:JDM262108 JNI262106:JNI262108 JXE262106:JXE262108 KHA262106:KHA262108 KQW262106:KQW262108 LAS262106:LAS262108 LKO262106:LKO262108 LUK262106:LUK262108 MEG262106:MEG262108 MOC262106:MOC262108 MXY262106:MXY262108 NHU262106:NHU262108 NRQ262106:NRQ262108 OBM262106:OBM262108 OLI262106:OLI262108 OVE262106:OVE262108 PFA262106:PFA262108 POW262106:POW262108 PYS262106:PYS262108 QIO262106:QIO262108 QSK262106:QSK262108 RCG262106:RCG262108 RMC262106:RMC262108 RVY262106:RVY262108 SFU262106:SFU262108 SPQ262106:SPQ262108 SZM262106:SZM262108 TJI262106:TJI262108 TTE262106:TTE262108 UDA262106:UDA262108 UMW262106:UMW262108 UWS262106:UWS262108 VGO262106:VGO262108 VQK262106:VQK262108 WAG262106:WAG262108 WKC262106:WKC262108 WTY262106:WTY262108 HM327642:HM327644 RI327642:RI327644 ABE327642:ABE327644 ALA327642:ALA327644 AUW327642:AUW327644 BES327642:BES327644 BOO327642:BOO327644 BYK327642:BYK327644 CIG327642:CIG327644 CSC327642:CSC327644 DBY327642:DBY327644 DLU327642:DLU327644 DVQ327642:DVQ327644 EFM327642:EFM327644 EPI327642:EPI327644 EZE327642:EZE327644 FJA327642:FJA327644 FSW327642:FSW327644 GCS327642:GCS327644 GMO327642:GMO327644 GWK327642:GWK327644 HGG327642:HGG327644 HQC327642:HQC327644 HZY327642:HZY327644 IJU327642:IJU327644 ITQ327642:ITQ327644 JDM327642:JDM327644 JNI327642:JNI327644 JXE327642:JXE327644 KHA327642:KHA327644 KQW327642:KQW327644 LAS327642:LAS327644 LKO327642:LKO327644 LUK327642:LUK327644 MEG327642:MEG327644 MOC327642:MOC327644 MXY327642:MXY327644 NHU327642:NHU327644 NRQ327642:NRQ327644 OBM327642:OBM327644 OLI327642:OLI327644 OVE327642:OVE327644 PFA327642:PFA327644 POW327642:POW327644 PYS327642:PYS327644 QIO327642:QIO327644 QSK327642:QSK327644 RCG327642:RCG327644 RMC327642:RMC327644 RVY327642:RVY327644 SFU327642:SFU327644 SPQ327642:SPQ327644 SZM327642:SZM327644 TJI327642:TJI327644 TTE327642:TTE327644 UDA327642:UDA327644 UMW327642:UMW327644 UWS327642:UWS327644 VGO327642:VGO327644 VQK327642:VQK327644 WAG327642:WAG327644 WKC327642:WKC327644 WTY327642:WTY327644 HM393178:HM393180 RI393178:RI393180 ABE393178:ABE393180 ALA393178:ALA393180 AUW393178:AUW393180 BES393178:BES393180 BOO393178:BOO393180 BYK393178:BYK393180 CIG393178:CIG393180 CSC393178:CSC393180 DBY393178:DBY393180 DLU393178:DLU393180 DVQ393178:DVQ393180 EFM393178:EFM393180 EPI393178:EPI393180 EZE393178:EZE393180 FJA393178:FJA393180 FSW393178:FSW393180 GCS393178:GCS393180 GMO393178:GMO393180 GWK393178:GWK393180 HGG393178:HGG393180 HQC393178:HQC393180 HZY393178:HZY393180 IJU393178:IJU393180 ITQ393178:ITQ393180 JDM393178:JDM393180 JNI393178:JNI393180 JXE393178:JXE393180 KHA393178:KHA393180 KQW393178:KQW393180 LAS393178:LAS393180 LKO393178:LKO393180 LUK393178:LUK393180 MEG393178:MEG393180 MOC393178:MOC393180 MXY393178:MXY393180 NHU393178:NHU393180 NRQ393178:NRQ393180 OBM393178:OBM393180 OLI393178:OLI393180 OVE393178:OVE393180 PFA393178:PFA393180 POW393178:POW393180 PYS393178:PYS393180 QIO393178:QIO393180 QSK393178:QSK393180 RCG393178:RCG393180 RMC393178:RMC393180 RVY393178:RVY393180 SFU393178:SFU393180 SPQ393178:SPQ393180 SZM393178:SZM393180 TJI393178:TJI393180 TTE393178:TTE393180 UDA393178:UDA393180 UMW393178:UMW393180 UWS393178:UWS393180 VGO393178:VGO393180 VQK393178:VQK393180 WAG393178:WAG393180 WKC393178:WKC393180 WTY393178:WTY393180 HM458714:HM458716 RI458714:RI458716 ABE458714:ABE458716 ALA458714:ALA458716 AUW458714:AUW458716 BES458714:BES458716 BOO458714:BOO458716 BYK458714:BYK458716 CIG458714:CIG458716 CSC458714:CSC458716 DBY458714:DBY458716 DLU458714:DLU458716 DVQ458714:DVQ458716 EFM458714:EFM458716 EPI458714:EPI458716 EZE458714:EZE458716 FJA458714:FJA458716 FSW458714:FSW458716 GCS458714:GCS458716 GMO458714:GMO458716 GWK458714:GWK458716 HGG458714:HGG458716 HQC458714:HQC458716 HZY458714:HZY458716 IJU458714:IJU458716 ITQ458714:ITQ458716 JDM458714:JDM458716 JNI458714:JNI458716 JXE458714:JXE458716 KHA458714:KHA458716 KQW458714:KQW458716 LAS458714:LAS458716 LKO458714:LKO458716 LUK458714:LUK458716 MEG458714:MEG458716 MOC458714:MOC458716 MXY458714:MXY458716 NHU458714:NHU458716 NRQ458714:NRQ458716 OBM458714:OBM458716 OLI458714:OLI458716 OVE458714:OVE458716 PFA458714:PFA458716 POW458714:POW458716 PYS458714:PYS458716 QIO458714:QIO458716 QSK458714:QSK458716 RCG458714:RCG458716 RMC458714:RMC458716 RVY458714:RVY458716 SFU458714:SFU458716 SPQ458714:SPQ458716 SZM458714:SZM458716 TJI458714:TJI458716 TTE458714:TTE458716 UDA458714:UDA458716 UMW458714:UMW458716 UWS458714:UWS458716 VGO458714:VGO458716 VQK458714:VQK458716 WAG458714:WAG458716 WKC458714:WKC458716 WTY458714:WTY458716 HM524250:HM524252 RI524250:RI524252 ABE524250:ABE524252 ALA524250:ALA524252 AUW524250:AUW524252 BES524250:BES524252 BOO524250:BOO524252 BYK524250:BYK524252 CIG524250:CIG524252 CSC524250:CSC524252 DBY524250:DBY524252 DLU524250:DLU524252 DVQ524250:DVQ524252 EFM524250:EFM524252 EPI524250:EPI524252 EZE524250:EZE524252 FJA524250:FJA524252 FSW524250:FSW524252 GCS524250:GCS524252 GMO524250:GMO524252 GWK524250:GWK524252 HGG524250:HGG524252 HQC524250:HQC524252 HZY524250:HZY524252 IJU524250:IJU524252 ITQ524250:ITQ524252 JDM524250:JDM524252 JNI524250:JNI524252 JXE524250:JXE524252 KHA524250:KHA524252 KQW524250:KQW524252 LAS524250:LAS524252 LKO524250:LKO524252 LUK524250:LUK524252 MEG524250:MEG524252 MOC524250:MOC524252 MXY524250:MXY524252 NHU524250:NHU524252 NRQ524250:NRQ524252 OBM524250:OBM524252 OLI524250:OLI524252 OVE524250:OVE524252 PFA524250:PFA524252 POW524250:POW524252 PYS524250:PYS524252 QIO524250:QIO524252 QSK524250:QSK524252 RCG524250:RCG524252 RMC524250:RMC524252 RVY524250:RVY524252 SFU524250:SFU524252 SPQ524250:SPQ524252 SZM524250:SZM524252 TJI524250:TJI524252 TTE524250:TTE524252 UDA524250:UDA524252 UMW524250:UMW524252 UWS524250:UWS524252 VGO524250:VGO524252 VQK524250:VQK524252 WAG524250:WAG524252 WKC524250:WKC524252 WTY524250:WTY524252 HM589786:HM589788 RI589786:RI589788 ABE589786:ABE589788 ALA589786:ALA589788 AUW589786:AUW589788 BES589786:BES589788 BOO589786:BOO589788 BYK589786:BYK589788 CIG589786:CIG589788 CSC589786:CSC589788 DBY589786:DBY589788 DLU589786:DLU589788 DVQ589786:DVQ589788 EFM589786:EFM589788 EPI589786:EPI589788 EZE589786:EZE589788 FJA589786:FJA589788 FSW589786:FSW589788 GCS589786:GCS589788 GMO589786:GMO589788 GWK589786:GWK589788 HGG589786:HGG589788 HQC589786:HQC589788 HZY589786:HZY589788 IJU589786:IJU589788 ITQ589786:ITQ589788 JDM589786:JDM589788 JNI589786:JNI589788 JXE589786:JXE589788 KHA589786:KHA589788 KQW589786:KQW589788 LAS589786:LAS589788 LKO589786:LKO589788 LUK589786:LUK589788 MEG589786:MEG589788 MOC589786:MOC589788 MXY589786:MXY589788 NHU589786:NHU589788 NRQ589786:NRQ589788 OBM589786:OBM589788 OLI589786:OLI589788 OVE589786:OVE589788 PFA589786:PFA589788 POW589786:POW589788 PYS589786:PYS589788 QIO589786:QIO589788 QSK589786:QSK589788 RCG589786:RCG589788 RMC589786:RMC589788 RVY589786:RVY589788 SFU589786:SFU589788 SPQ589786:SPQ589788 SZM589786:SZM589788 TJI589786:TJI589788 TTE589786:TTE589788 UDA589786:UDA589788 UMW589786:UMW589788 UWS589786:UWS589788 VGO589786:VGO589788 VQK589786:VQK589788 WAG589786:WAG589788 WKC589786:WKC589788 WTY589786:WTY589788 HM655322:HM655324 RI655322:RI655324 ABE655322:ABE655324 ALA655322:ALA655324 AUW655322:AUW655324 BES655322:BES655324 BOO655322:BOO655324 BYK655322:BYK655324 CIG655322:CIG655324 CSC655322:CSC655324 DBY655322:DBY655324 DLU655322:DLU655324 DVQ655322:DVQ655324 EFM655322:EFM655324 EPI655322:EPI655324 EZE655322:EZE655324 FJA655322:FJA655324 FSW655322:FSW655324 GCS655322:GCS655324 GMO655322:GMO655324 GWK655322:GWK655324 HGG655322:HGG655324 HQC655322:HQC655324 HZY655322:HZY655324 IJU655322:IJU655324 ITQ655322:ITQ655324 JDM655322:JDM655324 JNI655322:JNI655324 JXE655322:JXE655324 KHA655322:KHA655324 KQW655322:KQW655324 LAS655322:LAS655324 LKO655322:LKO655324 LUK655322:LUK655324 MEG655322:MEG655324 MOC655322:MOC655324 MXY655322:MXY655324 NHU655322:NHU655324 NRQ655322:NRQ655324 OBM655322:OBM655324 OLI655322:OLI655324 OVE655322:OVE655324 PFA655322:PFA655324 POW655322:POW655324 PYS655322:PYS655324 QIO655322:QIO655324 QSK655322:QSK655324 RCG655322:RCG655324 RMC655322:RMC655324 RVY655322:RVY655324 SFU655322:SFU655324 SPQ655322:SPQ655324 SZM655322:SZM655324 TJI655322:TJI655324 TTE655322:TTE655324 UDA655322:UDA655324 UMW655322:UMW655324 UWS655322:UWS655324 VGO655322:VGO655324 VQK655322:VQK655324 WAG655322:WAG655324 WKC655322:WKC655324 WTY655322:WTY655324 HM720858:HM720860 RI720858:RI720860 ABE720858:ABE720860 ALA720858:ALA720860 AUW720858:AUW720860 BES720858:BES720860 BOO720858:BOO720860 BYK720858:BYK720860 CIG720858:CIG720860 CSC720858:CSC720860 DBY720858:DBY720860 DLU720858:DLU720860 DVQ720858:DVQ720860 EFM720858:EFM720860 EPI720858:EPI720860 EZE720858:EZE720860 FJA720858:FJA720860 FSW720858:FSW720860 GCS720858:GCS720860 GMO720858:GMO720860 GWK720858:GWK720860 HGG720858:HGG720860 HQC720858:HQC720860 HZY720858:HZY720860 IJU720858:IJU720860 ITQ720858:ITQ720860 JDM720858:JDM720860 JNI720858:JNI720860 JXE720858:JXE720860 KHA720858:KHA720860 KQW720858:KQW720860 LAS720858:LAS720860 LKO720858:LKO720860 LUK720858:LUK720860 MEG720858:MEG720860 MOC720858:MOC720860 MXY720858:MXY720860 NHU720858:NHU720860 NRQ720858:NRQ720860 OBM720858:OBM720860 OLI720858:OLI720860 OVE720858:OVE720860 PFA720858:PFA720860 POW720858:POW720860 PYS720858:PYS720860 QIO720858:QIO720860 QSK720858:QSK720860 RCG720858:RCG720860 RMC720858:RMC720860 RVY720858:RVY720860 SFU720858:SFU720860 SPQ720858:SPQ720860 SZM720858:SZM720860 TJI720858:TJI720860 TTE720858:TTE720860 UDA720858:UDA720860 UMW720858:UMW720860 UWS720858:UWS720860 VGO720858:VGO720860 VQK720858:VQK720860 WAG720858:WAG720860 WKC720858:WKC720860 WTY720858:WTY720860 HM786394:HM786396 RI786394:RI786396 ABE786394:ABE786396 ALA786394:ALA786396 AUW786394:AUW786396 BES786394:BES786396 BOO786394:BOO786396 BYK786394:BYK786396 CIG786394:CIG786396 CSC786394:CSC786396 DBY786394:DBY786396 DLU786394:DLU786396 DVQ786394:DVQ786396 EFM786394:EFM786396 EPI786394:EPI786396 EZE786394:EZE786396 FJA786394:FJA786396 FSW786394:FSW786396 GCS786394:GCS786396 GMO786394:GMO786396 GWK786394:GWK786396 HGG786394:HGG786396 HQC786394:HQC786396 HZY786394:HZY786396 IJU786394:IJU786396 ITQ786394:ITQ786396 JDM786394:JDM786396 JNI786394:JNI786396 JXE786394:JXE786396 KHA786394:KHA786396 KQW786394:KQW786396 LAS786394:LAS786396 LKO786394:LKO786396 LUK786394:LUK786396 MEG786394:MEG786396 MOC786394:MOC786396 MXY786394:MXY786396 NHU786394:NHU786396 NRQ786394:NRQ786396 OBM786394:OBM786396 OLI786394:OLI786396 OVE786394:OVE786396 PFA786394:PFA786396 POW786394:POW786396 PYS786394:PYS786396 QIO786394:QIO786396 QSK786394:QSK786396 RCG786394:RCG786396 RMC786394:RMC786396 RVY786394:RVY786396 SFU786394:SFU786396 SPQ786394:SPQ786396 SZM786394:SZM786396 TJI786394:TJI786396 TTE786394:TTE786396 UDA786394:UDA786396 UMW786394:UMW786396 UWS786394:UWS786396 VGO786394:VGO786396 VQK786394:VQK786396 WAG786394:WAG786396 WKC786394:WKC786396 WTY786394:WTY786396 HM851930:HM851932 RI851930:RI851932 ABE851930:ABE851932 ALA851930:ALA851932 AUW851930:AUW851932 BES851930:BES851932 BOO851930:BOO851932 BYK851930:BYK851932 CIG851930:CIG851932 CSC851930:CSC851932 DBY851930:DBY851932 DLU851930:DLU851932 DVQ851930:DVQ851932 EFM851930:EFM851932 EPI851930:EPI851932 EZE851930:EZE851932 FJA851930:FJA851932 FSW851930:FSW851932 GCS851930:GCS851932 GMO851930:GMO851932 GWK851930:GWK851932 HGG851930:HGG851932 HQC851930:HQC851932 HZY851930:HZY851932 IJU851930:IJU851932 ITQ851930:ITQ851932 JDM851930:JDM851932 JNI851930:JNI851932 JXE851930:JXE851932 KHA851930:KHA851932 KQW851930:KQW851932 LAS851930:LAS851932 LKO851930:LKO851932 LUK851930:LUK851932 MEG851930:MEG851932 MOC851930:MOC851932 MXY851930:MXY851932 NHU851930:NHU851932 NRQ851930:NRQ851932 OBM851930:OBM851932 OLI851930:OLI851932 OVE851930:OVE851932 PFA851930:PFA851932 POW851930:POW851932 PYS851930:PYS851932 QIO851930:QIO851932 QSK851930:QSK851932 RCG851930:RCG851932 RMC851930:RMC851932 RVY851930:RVY851932 SFU851930:SFU851932 SPQ851930:SPQ851932 SZM851930:SZM851932 TJI851930:TJI851932 TTE851930:TTE851932 UDA851930:UDA851932 UMW851930:UMW851932 UWS851930:UWS851932 VGO851930:VGO851932 VQK851930:VQK851932 WAG851930:WAG851932 WKC851930:WKC851932 WTY851930:WTY851932 HM917466:HM917468 RI917466:RI917468 ABE917466:ABE917468 ALA917466:ALA917468 AUW917466:AUW917468 BES917466:BES917468 BOO917466:BOO917468 BYK917466:BYK917468 CIG917466:CIG917468 CSC917466:CSC917468 DBY917466:DBY917468 DLU917466:DLU917468 DVQ917466:DVQ917468 EFM917466:EFM917468 EPI917466:EPI917468 EZE917466:EZE917468 FJA917466:FJA917468 FSW917466:FSW917468 GCS917466:GCS917468 GMO917466:GMO917468 GWK917466:GWK917468 HGG917466:HGG917468 HQC917466:HQC917468 HZY917466:HZY917468 IJU917466:IJU917468 ITQ917466:ITQ917468 JDM917466:JDM917468 JNI917466:JNI917468 JXE917466:JXE917468 KHA917466:KHA917468 KQW917466:KQW917468 LAS917466:LAS917468 LKO917466:LKO917468 LUK917466:LUK917468 MEG917466:MEG917468 MOC917466:MOC917468 MXY917466:MXY917468 NHU917466:NHU917468 NRQ917466:NRQ917468 OBM917466:OBM917468 OLI917466:OLI917468 OVE917466:OVE917468 PFA917466:PFA917468 POW917466:POW917468 PYS917466:PYS917468 QIO917466:QIO917468 QSK917466:QSK917468 RCG917466:RCG917468 RMC917466:RMC917468 RVY917466:RVY917468 SFU917466:SFU917468 SPQ917466:SPQ917468 SZM917466:SZM917468 TJI917466:TJI917468 TTE917466:TTE917468 UDA917466:UDA917468 UMW917466:UMW917468 UWS917466:UWS917468 VGO917466:VGO917468 VQK917466:VQK917468 WAG917466:WAG917468 WKC917466:WKC917468 WTY917466:WTY917468 HM983002:HM983004 RI983002:RI983004 ABE983002:ABE983004 ALA983002:ALA983004 AUW983002:AUW983004 BES983002:BES983004 BOO983002:BOO983004 BYK983002:BYK983004 CIG983002:CIG983004 CSC983002:CSC983004 DBY983002:DBY983004 DLU983002:DLU983004 DVQ983002:DVQ983004 EFM983002:EFM983004 EPI983002:EPI983004 EZE983002:EZE983004 FJA983002:FJA983004 FSW983002:FSW983004 GCS983002:GCS983004 GMO983002:GMO983004 GWK983002:GWK983004 HGG983002:HGG983004 HQC983002:HQC983004 HZY983002:HZY983004 IJU983002:IJU983004 ITQ983002:ITQ983004 JDM983002:JDM983004 JNI983002:JNI983004 JXE983002:JXE983004 KHA983002:KHA983004 KQW983002:KQW983004 LAS983002:LAS983004 LKO983002:LKO983004 LUK983002:LUK983004 MEG983002:MEG983004 MOC983002:MOC983004 MXY983002:MXY983004 NHU983002:NHU983004 NRQ983002:NRQ983004 OBM983002:OBM983004 OLI983002:OLI983004 OVE983002:OVE983004 PFA983002:PFA983004 POW983002:POW983004 PYS983002:PYS983004 QIO983002:QIO983004 QSK983002:QSK983004 RCG983002:RCG983004 RMC983002:RMC983004 RVY983002:RVY983004 SFU983002:SFU983004 SPQ983002:SPQ983004 SZM983002:SZM983004 TJI983002:TJI983004 TTE983002:TTE983004 UDA983002:UDA983004 UMW983002:UMW983004 UWS983002:UWS983004 VGO983002:VGO983004 VQK983002:VQK983004 WAG983002:WAG983004 WKC983002:WKC983004 WTY983002:WTY983004 HM65508:HM65509 RI65508:RI65509 ABE65508:ABE65509 ALA65508:ALA65509 AUW65508:AUW65509 BES65508:BES65509 BOO65508:BOO65509 BYK65508:BYK65509 CIG65508:CIG65509 CSC65508:CSC65509 DBY65508:DBY65509 DLU65508:DLU65509 DVQ65508:DVQ65509 EFM65508:EFM65509 EPI65508:EPI65509 EZE65508:EZE65509 FJA65508:FJA65509 FSW65508:FSW65509 GCS65508:GCS65509 GMO65508:GMO65509 GWK65508:GWK65509 HGG65508:HGG65509 HQC65508:HQC65509 HZY65508:HZY65509 IJU65508:IJU65509 ITQ65508:ITQ65509 JDM65508:JDM65509 JNI65508:JNI65509 JXE65508:JXE65509 KHA65508:KHA65509 KQW65508:KQW65509 LAS65508:LAS65509 LKO65508:LKO65509 LUK65508:LUK65509 MEG65508:MEG65509 MOC65508:MOC65509 MXY65508:MXY65509 NHU65508:NHU65509 NRQ65508:NRQ65509 OBM65508:OBM65509 OLI65508:OLI65509 OVE65508:OVE65509 PFA65508:PFA65509 POW65508:POW65509 PYS65508:PYS65509 QIO65508:QIO65509 QSK65508:QSK65509 RCG65508:RCG65509 RMC65508:RMC65509 RVY65508:RVY65509 SFU65508:SFU65509 SPQ65508:SPQ65509 SZM65508:SZM65509 TJI65508:TJI65509 TTE65508:TTE65509 UDA65508:UDA65509 UMW65508:UMW65509 UWS65508:UWS65509 VGO65508:VGO65509 VQK65508:VQK65509 WAG65508:WAG65509 WKC65508:WKC65509 WTY65508:WTY65509 HM131044:HM131045 RI131044:RI131045 ABE131044:ABE131045 ALA131044:ALA131045 AUW131044:AUW131045 BES131044:BES131045 BOO131044:BOO131045 BYK131044:BYK131045 CIG131044:CIG131045 CSC131044:CSC131045 DBY131044:DBY131045 DLU131044:DLU131045 DVQ131044:DVQ131045 EFM131044:EFM131045 EPI131044:EPI131045 EZE131044:EZE131045 FJA131044:FJA131045 FSW131044:FSW131045 GCS131044:GCS131045 GMO131044:GMO131045 GWK131044:GWK131045 HGG131044:HGG131045 HQC131044:HQC131045 HZY131044:HZY131045 IJU131044:IJU131045 ITQ131044:ITQ131045 JDM131044:JDM131045 JNI131044:JNI131045 JXE131044:JXE131045 KHA131044:KHA131045 KQW131044:KQW131045 LAS131044:LAS131045 LKO131044:LKO131045 LUK131044:LUK131045 MEG131044:MEG131045 MOC131044:MOC131045 MXY131044:MXY131045 NHU131044:NHU131045 NRQ131044:NRQ131045 OBM131044:OBM131045 OLI131044:OLI131045 OVE131044:OVE131045 PFA131044:PFA131045 POW131044:POW131045 PYS131044:PYS131045 QIO131044:QIO131045 QSK131044:QSK131045 RCG131044:RCG131045 RMC131044:RMC131045 RVY131044:RVY131045 SFU131044:SFU131045 SPQ131044:SPQ131045 SZM131044:SZM131045 TJI131044:TJI131045 TTE131044:TTE131045 UDA131044:UDA131045 UMW131044:UMW131045 UWS131044:UWS131045 VGO131044:VGO131045 VQK131044:VQK131045 WAG131044:WAG131045 WKC131044:WKC131045 WTY131044:WTY131045 HM196580:HM196581 RI196580:RI196581 ABE196580:ABE196581 ALA196580:ALA196581 AUW196580:AUW196581 BES196580:BES196581 BOO196580:BOO196581 BYK196580:BYK196581 CIG196580:CIG196581 CSC196580:CSC196581 DBY196580:DBY196581 DLU196580:DLU196581 DVQ196580:DVQ196581 EFM196580:EFM196581 EPI196580:EPI196581 EZE196580:EZE196581 FJA196580:FJA196581 FSW196580:FSW196581 GCS196580:GCS196581 GMO196580:GMO196581 GWK196580:GWK196581 HGG196580:HGG196581 HQC196580:HQC196581 HZY196580:HZY196581 IJU196580:IJU196581 ITQ196580:ITQ196581 JDM196580:JDM196581 JNI196580:JNI196581 JXE196580:JXE196581 KHA196580:KHA196581 KQW196580:KQW196581 LAS196580:LAS196581 LKO196580:LKO196581 LUK196580:LUK196581 MEG196580:MEG196581 MOC196580:MOC196581 MXY196580:MXY196581 NHU196580:NHU196581 NRQ196580:NRQ196581 OBM196580:OBM196581 OLI196580:OLI196581 OVE196580:OVE196581 PFA196580:PFA196581 POW196580:POW196581 PYS196580:PYS196581 QIO196580:QIO196581 QSK196580:QSK196581 RCG196580:RCG196581 RMC196580:RMC196581 RVY196580:RVY196581 SFU196580:SFU196581 SPQ196580:SPQ196581 SZM196580:SZM196581 TJI196580:TJI196581 TTE196580:TTE196581 UDA196580:UDA196581 UMW196580:UMW196581 UWS196580:UWS196581 VGO196580:VGO196581 VQK196580:VQK196581 WAG196580:WAG196581 WKC196580:WKC196581 WTY196580:WTY196581 HM262116:HM262117 RI262116:RI262117 ABE262116:ABE262117 ALA262116:ALA262117 AUW262116:AUW262117 BES262116:BES262117 BOO262116:BOO262117 BYK262116:BYK262117 CIG262116:CIG262117 CSC262116:CSC262117 DBY262116:DBY262117 DLU262116:DLU262117 DVQ262116:DVQ262117 EFM262116:EFM262117 EPI262116:EPI262117 EZE262116:EZE262117 FJA262116:FJA262117 FSW262116:FSW262117 GCS262116:GCS262117 GMO262116:GMO262117 GWK262116:GWK262117 HGG262116:HGG262117 HQC262116:HQC262117 HZY262116:HZY262117 IJU262116:IJU262117 ITQ262116:ITQ262117 JDM262116:JDM262117 JNI262116:JNI262117 JXE262116:JXE262117 KHA262116:KHA262117 KQW262116:KQW262117 LAS262116:LAS262117 LKO262116:LKO262117 LUK262116:LUK262117 MEG262116:MEG262117 MOC262116:MOC262117 MXY262116:MXY262117 NHU262116:NHU262117 NRQ262116:NRQ262117 OBM262116:OBM262117 OLI262116:OLI262117 OVE262116:OVE262117 PFA262116:PFA262117 POW262116:POW262117 PYS262116:PYS262117 QIO262116:QIO262117 QSK262116:QSK262117 RCG262116:RCG262117 RMC262116:RMC262117 RVY262116:RVY262117 SFU262116:SFU262117 SPQ262116:SPQ262117 SZM262116:SZM262117 TJI262116:TJI262117 TTE262116:TTE262117 UDA262116:UDA262117 UMW262116:UMW262117 UWS262116:UWS262117 VGO262116:VGO262117 VQK262116:VQK262117 WAG262116:WAG262117 WKC262116:WKC262117 WTY262116:WTY262117 HM327652:HM327653 RI327652:RI327653 ABE327652:ABE327653 ALA327652:ALA327653 AUW327652:AUW327653 BES327652:BES327653 BOO327652:BOO327653 BYK327652:BYK327653 CIG327652:CIG327653 CSC327652:CSC327653 DBY327652:DBY327653 DLU327652:DLU327653 DVQ327652:DVQ327653 EFM327652:EFM327653 EPI327652:EPI327653 EZE327652:EZE327653 FJA327652:FJA327653 FSW327652:FSW327653 GCS327652:GCS327653 GMO327652:GMO327653 GWK327652:GWK327653 HGG327652:HGG327653 HQC327652:HQC327653 HZY327652:HZY327653 IJU327652:IJU327653 ITQ327652:ITQ327653 JDM327652:JDM327653 JNI327652:JNI327653 JXE327652:JXE327653 KHA327652:KHA327653 KQW327652:KQW327653 LAS327652:LAS327653 LKO327652:LKO327653 LUK327652:LUK327653 MEG327652:MEG327653 MOC327652:MOC327653 MXY327652:MXY327653 NHU327652:NHU327653 NRQ327652:NRQ327653 OBM327652:OBM327653 OLI327652:OLI327653 OVE327652:OVE327653 PFA327652:PFA327653 POW327652:POW327653 PYS327652:PYS327653 QIO327652:QIO327653 QSK327652:QSK327653 RCG327652:RCG327653 RMC327652:RMC327653 RVY327652:RVY327653 SFU327652:SFU327653 SPQ327652:SPQ327653 SZM327652:SZM327653 TJI327652:TJI327653 TTE327652:TTE327653 UDA327652:UDA327653 UMW327652:UMW327653 UWS327652:UWS327653 VGO327652:VGO327653 VQK327652:VQK327653 WAG327652:WAG327653 WKC327652:WKC327653 WTY327652:WTY327653 HM393188:HM393189 RI393188:RI393189 ABE393188:ABE393189 ALA393188:ALA393189 AUW393188:AUW393189 BES393188:BES393189 BOO393188:BOO393189 BYK393188:BYK393189 CIG393188:CIG393189 CSC393188:CSC393189 DBY393188:DBY393189 DLU393188:DLU393189 DVQ393188:DVQ393189 EFM393188:EFM393189 EPI393188:EPI393189 EZE393188:EZE393189 FJA393188:FJA393189 FSW393188:FSW393189 GCS393188:GCS393189 GMO393188:GMO393189 GWK393188:GWK393189 HGG393188:HGG393189 HQC393188:HQC393189 HZY393188:HZY393189 IJU393188:IJU393189 ITQ393188:ITQ393189 JDM393188:JDM393189 JNI393188:JNI393189 JXE393188:JXE393189 KHA393188:KHA393189 KQW393188:KQW393189 LAS393188:LAS393189 LKO393188:LKO393189 LUK393188:LUK393189 MEG393188:MEG393189 MOC393188:MOC393189 MXY393188:MXY393189 NHU393188:NHU393189 NRQ393188:NRQ393189 OBM393188:OBM393189 OLI393188:OLI393189 OVE393188:OVE393189 PFA393188:PFA393189 POW393188:POW393189 PYS393188:PYS393189 QIO393188:QIO393189 QSK393188:QSK393189 RCG393188:RCG393189 RMC393188:RMC393189 RVY393188:RVY393189 SFU393188:SFU393189 SPQ393188:SPQ393189 SZM393188:SZM393189 TJI393188:TJI393189 TTE393188:TTE393189 UDA393188:UDA393189 UMW393188:UMW393189 UWS393188:UWS393189 VGO393188:VGO393189 VQK393188:VQK393189 WAG393188:WAG393189 WKC393188:WKC393189 WTY393188:WTY393189 HM458724:HM458725 RI458724:RI458725 ABE458724:ABE458725 ALA458724:ALA458725 AUW458724:AUW458725 BES458724:BES458725 BOO458724:BOO458725 BYK458724:BYK458725 CIG458724:CIG458725 CSC458724:CSC458725 DBY458724:DBY458725 DLU458724:DLU458725 DVQ458724:DVQ458725 EFM458724:EFM458725 EPI458724:EPI458725 EZE458724:EZE458725 FJA458724:FJA458725 FSW458724:FSW458725 GCS458724:GCS458725 GMO458724:GMO458725 GWK458724:GWK458725 HGG458724:HGG458725 HQC458724:HQC458725 HZY458724:HZY458725 IJU458724:IJU458725 ITQ458724:ITQ458725 JDM458724:JDM458725 JNI458724:JNI458725 JXE458724:JXE458725 KHA458724:KHA458725 KQW458724:KQW458725 LAS458724:LAS458725 LKO458724:LKO458725 LUK458724:LUK458725 MEG458724:MEG458725 MOC458724:MOC458725 MXY458724:MXY458725 NHU458724:NHU458725 NRQ458724:NRQ458725 OBM458724:OBM458725 OLI458724:OLI458725 OVE458724:OVE458725 PFA458724:PFA458725 POW458724:POW458725 PYS458724:PYS458725 QIO458724:QIO458725 QSK458724:QSK458725 RCG458724:RCG458725 RMC458724:RMC458725 RVY458724:RVY458725 SFU458724:SFU458725 SPQ458724:SPQ458725 SZM458724:SZM458725 TJI458724:TJI458725 TTE458724:TTE458725 UDA458724:UDA458725 UMW458724:UMW458725 UWS458724:UWS458725 VGO458724:VGO458725 VQK458724:VQK458725 WAG458724:WAG458725 WKC458724:WKC458725 WTY458724:WTY458725 HM524260:HM524261 RI524260:RI524261 ABE524260:ABE524261 ALA524260:ALA524261 AUW524260:AUW524261 BES524260:BES524261 BOO524260:BOO524261 BYK524260:BYK524261 CIG524260:CIG524261 CSC524260:CSC524261 DBY524260:DBY524261 DLU524260:DLU524261 DVQ524260:DVQ524261 EFM524260:EFM524261 EPI524260:EPI524261 EZE524260:EZE524261 FJA524260:FJA524261 FSW524260:FSW524261 GCS524260:GCS524261 GMO524260:GMO524261 GWK524260:GWK524261 HGG524260:HGG524261 HQC524260:HQC524261 HZY524260:HZY524261 IJU524260:IJU524261 ITQ524260:ITQ524261 JDM524260:JDM524261 JNI524260:JNI524261 JXE524260:JXE524261 KHA524260:KHA524261 KQW524260:KQW524261 LAS524260:LAS524261 LKO524260:LKO524261 LUK524260:LUK524261 MEG524260:MEG524261 MOC524260:MOC524261 MXY524260:MXY524261 NHU524260:NHU524261 NRQ524260:NRQ524261 OBM524260:OBM524261 OLI524260:OLI524261 OVE524260:OVE524261 PFA524260:PFA524261 POW524260:POW524261 PYS524260:PYS524261 QIO524260:QIO524261 QSK524260:QSK524261 RCG524260:RCG524261 RMC524260:RMC524261 RVY524260:RVY524261 SFU524260:SFU524261 SPQ524260:SPQ524261 SZM524260:SZM524261 TJI524260:TJI524261 TTE524260:TTE524261 UDA524260:UDA524261 UMW524260:UMW524261 UWS524260:UWS524261 VGO524260:VGO524261 VQK524260:VQK524261 WAG524260:WAG524261 WKC524260:WKC524261 WTY524260:WTY524261 HM589796:HM589797 RI589796:RI589797 ABE589796:ABE589797 ALA589796:ALA589797 AUW589796:AUW589797 BES589796:BES589797 BOO589796:BOO589797 BYK589796:BYK589797 CIG589796:CIG589797 CSC589796:CSC589797 DBY589796:DBY589797 DLU589796:DLU589797 DVQ589796:DVQ589797 EFM589796:EFM589797 EPI589796:EPI589797 EZE589796:EZE589797 FJA589796:FJA589797 FSW589796:FSW589797 GCS589796:GCS589797 GMO589796:GMO589797 GWK589796:GWK589797 HGG589796:HGG589797 HQC589796:HQC589797 HZY589796:HZY589797 IJU589796:IJU589797 ITQ589796:ITQ589797 JDM589796:JDM589797 JNI589796:JNI589797 JXE589796:JXE589797 KHA589796:KHA589797 KQW589796:KQW589797 LAS589796:LAS589797 LKO589796:LKO589797 LUK589796:LUK589797 MEG589796:MEG589797 MOC589796:MOC589797 MXY589796:MXY589797 NHU589796:NHU589797 NRQ589796:NRQ589797 OBM589796:OBM589797 OLI589796:OLI589797 OVE589796:OVE589797 PFA589796:PFA589797 POW589796:POW589797 PYS589796:PYS589797 QIO589796:QIO589797 QSK589796:QSK589797 RCG589796:RCG589797 RMC589796:RMC589797 RVY589796:RVY589797 SFU589796:SFU589797 SPQ589796:SPQ589797 SZM589796:SZM589797 TJI589796:TJI589797 TTE589796:TTE589797 UDA589796:UDA589797 UMW589796:UMW589797 UWS589796:UWS589797 VGO589796:VGO589797 VQK589796:VQK589797 WAG589796:WAG589797 WKC589796:WKC589797 WTY589796:WTY589797 HM655332:HM655333 RI655332:RI655333 ABE655332:ABE655333 ALA655332:ALA655333 AUW655332:AUW655333 BES655332:BES655333 BOO655332:BOO655333 BYK655332:BYK655333 CIG655332:CIG655333 CSC655332:CSC655333 DBY655332:DBY655333 DLU655332:DLU655333 DVQ655332:DVQ655333 EFM655332:EFM655333 EPI655332:EPI655333 EZE655332:EZE655333 FJA655332:FJA655333 FSW655332:FSW655333 GCS655332:GCS655333 GMO655332:GMO655333 GWK655332:GWK655333 HGG655332:HGG655333 HQC655332:HQC655333 HZY655332:HZY655333 IJU655332:IJU655333 ITQ655332:ITQ655333 JDM655332:JDM655333 JNI655332:JNI655333 JXE655332:JXE655333 KHA655332:KHA655333 KQW655332:KQW655333 LAS655332:LAS655333 LKO655332:LKO655333 LUK655332:LUK655333 MEG655332:MEG655333 MOC655332:MOC655333 MXY655332:MXY655333 NHU655332:NHU655333 NRQ655332:NRQ655333 OBM655332:OBM655333 OLI655332:OLI655333 OVE655332:OVE655333 PFA655332:PFA655333 POW655332:POW655333 PYS655332:PYS655333 QIO655332:QIO655333 QSK655332:QSK655333 RCG655332:RCG655333 RMC655332:RMC655333 RVY655332:RVY655333 SFU655332:SFU655333 SPQ655332:SPQ655333 SZM655332:SZM655333 TJI655332:TJI655333 TTE655332:TTE655333 UDA655332:UDA655333 UMW655332:UMW655333 UWS655332:UWS655333 VGO655332:VGO655333 VQK655332:VQK655333 WAG655332:WAG655333 WKC655332:WKC655333 WTY655332:WTY655333 HM720868:HM720869 RI720868:RI720869 ABE720868:ABE720869 ALA720868:ALA720869 AUW720868:AUW720869 BES720868:BES720869 BOO720868:BOO720869 BYK720868:BYK720869 CIG720868:CIG720869 CSC720868:CSC720869 DBY720868:DBY720869 DLU720868:DLU720869 DVQ720868:DVQ720869 EFM720868:EFM720869 EPI720868:EPI720869 EZE720868:EZE720869 FJA720868:FJA720869 FSW720868:FSW720869 GCS720868:GCS720869 GMO720868:GMO720869 GWK720868:GWK720869 HGG720868:HGG720869 HQC720868:HQC720869 HZY720868:HZY720869 IJU720868:IJU720869 ITQ720868:ITQ720869 JDM720868:JDM720869 JNI720868:JNI720869 JXE720868:JXE720869 KHA720868:KHA720869 KQW720868:KQW720869 LAS720868:LAS720869 LKO720868:LKO720869 LUK720868:LUK720869 MEG720868:MEG720869 MOC720868:MOC720869 MXY720868:MXY720869 NHU720868:NHU720869 NRQ720868:NRQ720869 OBM720868:OBM720869 OLI720868:OLI720869 OVE720868:OVE720869 PFA720868:PFA720869 POW720868:POW720869 PYS720868:PYS720869 QIO720868:QIO720869 QSK720868:QSK720869 RCG720868:RCG720869 RMC720868:RMC720869 RVY720868:RVY720869 SFU720868:SFU720869 SPQ720868:SPQ720869 SZM720868:SZM720869 TJI720868:TJI720869 TTE720868:TTE720869 UDA720868:UDA720869 UMW720868:UMW720869 UWS720868:UWS720869 VGO720868:VGO720869 VQK720868:VQK720869 WAG720868:WAG720869 WKC720868:WKC720869 WTY720868:WTY720869 HM786404:HM786405 RI786404:RI786405 ABE786404:ABE786405 ALA786404:ALA786405 AUW786404:AUW786405 BES786404:BES786405 BOO786404:BOO786405 BYK786404:BYK786405 CIG786404:CIG786405 CSC786404:CSC786405 DBY786404:DBY786405 DLU786404:DLU786405 DVQ786404:DVQ786405 EFM786404:EFM786405 EPI786404:EPI786405 EZE786404:EZE786405 FJA786404:FJA786405 FSW786404:FSW786405 GCS786404:GCS786405 GMO786404:GMO786405 GWK786404:GWK786405 HGG786404:HGG786405 HQC786404:HQC786405 HZY786404:HZY786405 IJU786404:IJU786405 ITQ786404:ITQ786405 JDM786404:JDM786405 JNI786404:JNI786405 JXE786404:JXE786405 KHA786404:KHA786405 KQW786404:KQW786405 LAS786404:LAS786405 LKO786404:LKO786405 LUK786404:LUK786405 MEG786404:MEG786405 MOC786404:MOC786405 MXY786404:MXY786405 NHU786404:NHU786405 NRQ786404:NRQ786405 OBM786404:OBM786405 OLI786404:OLI786405 OVE786404:OVE786405 PFA786404:PFA786405 POW786404:POW786405 PYS786404:PYS786405 QIO786404:QIO786405 QSK786404:QSK786405 RCG786404:RCG786405 RMC786404:RMC786405 RVY786404:RVY786405 SFU786404:SFU786405 SPQ786404:SPQ786405 SZM786404:SZM786405 TJI786404:TJI786405 TTE786404:TTE786405 UDA786404:UDA786405 UMW786404:UMW786405 UWS786404:UWS786405 VGO786404:VGO786405 VQK786404:VQK786405 WAG786404:WAG786405 WKC786404:WKC786405 WTY786404:WTY786405 HM851940:HM851941 RI851940:RI851941 ABE851940:ABE851941 ALA851940:ALA851941 AUW851940:AUW851941 BES851940:BES851941 BOO851940:BOO851941 BYK851940:BYK851941 CIG851940:CIG851941 CSC851940:CSC851941 DBY851940:DBY851941 DLU851940:DLU851941 DVQ851940:DVQ851941 EFM851940:EFM851941 EPI851940:EPI851941 EZE851940:EZE851941 FJA851940:FJA851941 FSW851940:FSW851941 GCS851940:GCS851941 GMO851940:GMO851941 GWK851940:GWK851941 HGG851940:HGG851941 HQC851940:HQC851941 HZY851940:HZY851941 IJU851940:IJU851941 ITQ851940:ITQ851941 JDM851940:JDM851941 JNI851940:JNI851941 JXE851940:JXE851941 KHA851940:KHA851941 KQW851940:KQW851941 LAS851940:LAS851941 LKO851940:LKO851941 LUK851940:LUK851941 MEG851940:MEG851941 MOC851940:MOC851941 MXY851940:MXY851941 NHU851940:NHU851941 NRQ851940:NRQ851941 OBM851940:OBM851941 OLI851940:OLI851941 OVE851940:OVE851941 PFA851940:PFA851941 POW851940:POW851941 PYS851940:PYS851941 QIO851940:QIO851941 QSK851940:QSK851941 RCG851940:RCG851941 RMC851940:RMC851941 RVY851940:RVY851941 SFU851940:SFU851941 SPQ851940:SPQ851941 SZM851940:SZM851941 TJI851940:TJI851941 TTE851940:TTE851941 UDA851940:UDA851941 UMW851940:UMW851941 UWS851940:UWS851941 VGO851940:VGO851941 VQK851940:VQK851941 WAG851940:WAG851941 WKC851940:WKC851941 WTY851940:WTY851941 HM917476:HM917477 RI917476:RI917477 ABE917476:ABE917477 ALA917476:ALA917477 AUW917476:AUW917477 BES917476:BES917477 BOO917476:BOO917477 BYK917476:BYK917477 CIG917476:CIG917477 CSC917476:CSC917477 DBY917476:DBY917477 DLU917476:DLU917477 DVQ917476:DVQ917477 EFM917476:EFM917477 EPI917476:EPI917477 EZE917476:EZE917477 FJA917476:FJA917477 FSW917476:FSW917477 GCS917476:GCS917477 GMO917476:GMO917477 GWK917476:GWK917477 HGG917476:HGG917477 HQC917476:HQC917477 HZY917476:HZY917477 IJU917476:IJU917477 ITQ917476:ITQ917477 JDM917476:JDM917477 JNI917476:JNI917477 JXE917476:JXE917477 KHA917476:KHA917477 KQW917476:KQW917477 LAS917476:LAS917477 LKO917476:LKO917477 LUK917476:LUK917477 MEG917476:MEG917477 MOC917476:MOC917477 MXY917476:MXY917477 NHU917476:NHU917477 NRQ917476:NRQ917477 OBM917476:OBM917477 OLI917476:OLI917477 OVE917476:OVE917477 PFA917476:PFA917477 POW917476:POW917477 PYS917476:PYS917477 QIO917476:QIO917477 QSK917476:QSK917477 RCG917476:RCG917477 RMC917476:RMC917477 RVY917476:RVY917477 SFU917476:SFU917477 SPQ917476:SPQ917477 SZM917476:SZM917477 TJI917476:TJI917477 TTE917476:TTE917477 UDA917476:UDA917477 UMW917476:UMW917477 UWS917476:UWS917477 VGO917476:VGO917477 VQK917476:VQK917477 WAG917476:WAG917477 WKC917476:WKC917477 WTY917476:WTY917477 HM983012:HM983013 RI983012:RI983013 ABE983012:ABE983013 ALA983012:ALA983013 AUW983012:AUW983013 BES983012:BES983013 BOO983012:BOO983013 BYK983012:BYK983013 CIG983012:CIG983013 CSC983012:CSC983013 DBY983012:DBY983013 DLU983012:DLU983013 DVQ983012:DVQ983013 EFM983012:EFM983013 EPI983012:EPI983013 EZE983012:EZE983013 FJA983012:FJA983013 FSW983012:FSW983013 GCS983012:GCS983013 GMO983012:GMO983013 GWK983012:GWK983013 HGG983012:HGG983013 HQC983012:HQC983013 HZY983012:HZY983013 IJU983012:IJU983013 ITQ983012:ITQ983013 JDM983012:JDM983013 JNI983012:JNI983013 JXE983012:JXE983013 KHA983012:KHA983013 KQW983012:KQW983013 LAS983012:LAS983013 LKO983012:LKO983013 LUK983012:LUK983013 MEG983012:MEG983013 MOC983012:MOC983013 MXY983012:MXY983013 NHU983012:NHU983013 NRQ983012:NRQ983013 OBM983012:OBM983013 OLI983012:OLI983013 OVE983012:OVE983013 PFA983012:PFA983013 POW983012:POW983013 PYS983012:PYS983013 QIO983012:QIO983013 QSK983012:QSK983013 RCG983012:RCG983013 RMC983012:RMC983013 RVY983012:RVY983013 SFU983012:SFU983013 SPQ983012:SPQ983013 SZM983012:SZM983013 TJI983012:TJI983013 TTE983012:TTE983013 UDA983012:UDA983013 UMW983012:UMW983013 UWS983012:UWS983013 VGO983012:VGO983013 VQK983012:VQK983013 WAG983012:WAG983013 WKC983012:WKC983013 WTY983012:WTY983013 HM65517 RI65517 ABE65517 ALA65517 AUW65517 BES65517 BOO65517 BYK65517 CIG65517 CSC65517 DBY65517 DLU65517 DVQ65517 EFM65517 EPI65517 EZE65517 FJA65517 FSW65517 GCS65517 GMO65517 GWK65517 HGG65517 HQC65517 HZY65517 IJU65517 ITQ65517 JDM65517 JNI65517 JXE65517 KHA65517 KQW65517 LAS65517 LKO65517 LUK65517 MEG65517 MOC65517 MXY65517 NHU65517 NRQ65517 OBM65517 OLI65517 OVE65517 PFA65517 POW65517 PYS65517 QIO65517 QSK65517 RCG65517 RMC65517 RVY65517 SFU65517 SPQ65517 SZM65517 TJI65517 TTE65517 UDA65517 UMW65517 UWS65517 VGO65517 VQK65517 WAG65517 WKC65517 WTY65517 HM131053 RI131053 ABE131053 ALA131053 AUW131053 BES131053 BOO131053 BYK131053 CIG131053 CSC131053 DBY131053 DLU131053 DVQ131053 EFM131053 EPI131053 EZE131053 FJA131053 FSW131053 GCS131053 GMO131053 GWK131053 HGG131053 HQC131053 HZY131053 IJU131053 ITQ131053 JDM131053 JNI131053 JXE131053 KHA131053 KQW131053 LAS131053 LKO131053 LUK131053 MEG131053 MOC131053 MXY131053 NHU131053 NRQ131053 OBM131053 OLI131053 OVE131053 PFA131053 POW131053 PYS131053 QIO131053 QSK131053 RCG131053 RMC131053 RVY131053 SFU131053 SPQ131053 SZM131053 TJI131053 TTE131053 UDA131053 UMW131053 UWS131053 VGO131053 VQK131053 WAG131053 WKC131053 WTY131053 HM196589 RI196589 ABE196589 ALA196589 AUW196589 BES196589 BOO196589 BYK196589 CIG196589 CSC196589 DBY196589 DLU196589 DVQ196589 EFM196589 EPI196589 EZE196589 FJA196589 FSW196589 GCS196589 GMO196589 GWK196589 HGG196589 HQC196589 HZY196589 IJU196589 ITQ196589 JDM196589 JNI196589 JXE196589 KHA196589 KQW196589 LAS196589 LKO196589 LUK196589 MEG196589 MOC196589 MXY196589 NHU196589 NRQ196589 OBM196589 OLI196589 OVE196589 PFA196589 POW196589 PYS196589 QIO196589 QSK196589 RCG196589 RMC196589 RVY196589 SFU196589 SPQ196589 SZM196589 TJI196589 TTE196589 UDA196589 UMW196589 UWS196589 VGO196589 VQK196589 WAG196589 WKC196589 WTY196589 HM262125 RI262125 ABE262125 ALA262125 AUW262125 BES262125 BOO262125 BYK262125 CIG262125 CSC262125 DBY262125 DLU262125 DVQ262125 EFM262125 EPI262125 EZE262125 FJA262125 FSW262125 GCS262125 GMO262125 GWK262125 HGG262125 HQC262125 HZY262125 IJU262125 ITQ262125 JDM262125 JNI262125 JXE262125 KHA262125 KQW262125 LAS262125 LKO262125 LUK262125 MEG262125 MOC262125 MXY262125 NHU262125 NRQ262125 OBM262125 OLI262125 OVE262125 PFA262125 POW262125 PYS262125 QIO262125 QSK262125 RCG262125 RMC262125 RVY262125 SFU262125 SPQ262125 SZM262125 TJI262125 TTE262125 UDA262125 UMW262125 UWS262125 VGO262125 VQK262125 WAG262125 WKC262125 WTY262125 HM327661 RI327661 ABE327661 ALA327661 AUW327661 BES327661 BOO327661 BYK327661 CIG327661 CSC327661 DBY327661 DLU327661 DVQ327661 EFM327661 EPI327661 EZE327661 FJA327661 FSW327661 GCS327661 GMO327661 GWK327661 HGG327661 HQC327661 HZY327661 IJU327661 ITQ327661 JDM327661 JNI327661 JXE327661 KHA327661 KQW327661 LAS327661 LKO327661 LUK327661 MEG327661 MOC327661 MXY327661 NHU327661 NRQ327661 OBM327661 OLI327661 OVE327661 PFA327661 POW327661 PYS327661 QIO327661 QSK327661 RCG327661 RMC327661 RVY327661 SFU327661 SPQ327661 SZM327661 TJI327661 TTE327661 UDA327661 UMW327661 UWS327661 VGO327661 VQK327661 WAG327661 WKC327661 WTY327661 HM393197 RI393197 ABE393197 ALA393197 AUW393197 BES393197 BOO393197 BYK393197 CIG393197 CSC393197 DBY393197 DLU393197 DVQ393197 EFM393197 EPI393197 EZE393197 FJA393197 FSW393197 GCS393197 GMO393197 GWK393197 HGG393197 HQC393197 HZY393197 IJU393197 ITQ393197 JDM393197 JNI393197 JXE393197 KHA393197 KQW393197 LAS393197 LKO393197 LUK393197 MEG393197 MOC393197 MXY393197 NHU393197 NRQ393197 OBM393197 OLI393197 OVE393197 PFA393197 POW393197 PYS393197 QIO393197 QSK393197 RCG393197 RMC393197 RVY393197 SFU393197 SPQ393197 SZM393197 TJI393197 TTE393197 UDA393197 UMW393197 UWS393197 VGO393197 VQK393197 WAG393197 WKC393197 WTY393197 HM458733 RI458733 ABE458733 ALA458733 AUW458733 BES458733 BOO458733 BYK458733 CIG458733 CSC458733 DBY458733 DLU458733 DVQ458733 EFM458733 EPI458733 EZE458733 FJA458733 FSW458733 GCS458733 GMO458733 GWK458733 HGG458733 HQC458733 HZY458733 IJU458733 ITQ458733 JDM458733 JNI458733 JXE458733 KHA458733 KQW458733 LAS458733 LKO458733 LUK458733 MEG458733 MOC458733 MXY458733 NHU458733 NRQ458733 OBM458733 OLI458733 OVE458733 PFA458733 POW458733 PYS458733 QIO458733 QSK458733 RCG458733 RMC458733 RVY458733 SFU458733 SPQ458733 SZM458733 TJI458733 TTE458733 UDA458733 UMW458733 UWS458733 VGO458733 VQK458733 WAG458733 WKC458733 WTY458733 HM524269 RI524269 ABE524269 ALA524269 AUW524269 BES524269 BOO524269 BYK524269 CIG524269 CSC524269 DBY524269 DLU524269 DVQ524269 EFM524269 EPI524269 EZE524269 FJA524269 FSW524269 GCS524269 GMO524269 GWK524269 HGG524269 HQC524269 HZY524269 IJU524269 ITQ524269 JDM524269 JNI524269 JXE524269 KHA524269 KQW524269 LAS524269 LKO524269 LUK524269 MEG524269 MOC524269 MXY524269 NHU524269 NRQ524269 OBM524269 OLI524269 OVE524269 PFA524269 POW524269 PYS524269 QIO524269 QSK524269 RCG524269 RMC524269 RVY524269 SFU524269 SPQ524269 SZM524269 TJI524269 TTE524269 UDA524269 UMW524269 UWS524269 VGO524269 VQK524269 WAG524269 WKC524269 WTY524269 HM589805 RI589805 ABE589805 ALA589805 AUW589805 BES589805 BOO589805 BYK589805 CIG589805 CSC589805 DBY589805 DLU589805 DVQ589805 EFM589805 EPI589805 EZE589805 FJA589805 FSW589805 GCS589805 GMO589805 GWK589805 HGG589805 HQC589805 HZY589805 IJU589805 ITQ589805 JDM589805 JNI589805 JXE589805 KHA589805 KQW589805 LAS589805 LKO589805 LUK589805 MEG589805 MOC589805 MXY589805 NHU589805 NRQ589805 OBM589805 OLI589805 OVE589805 PFA589805 POW589805 PYS589805 QIO589805 QSK589805 RCG589805 RMC589805 RVY589805 SFU589805 SPQ589805 SZM589805 TJI589805 TTE589805 UDA589805 UMW589805 UWS589805 VGO589805 VQK589805 WAG589805 WKC589805 WTY589805 HM655341 RI655341 ABE655341 ALA655341 AUW655341 BES655341 BOO655341 BYK655341 CIG655341 CSC655341 DBY655341 DLU655341 DVQ655341 EFM655341 EPI655341 EZE655341 FJA655341 FSW655341 GCS655341 GMO655341 GWK655341 HGG655341 HQC655341 HZY655341 IJU655341 ITQ655341 JDM655341 JNI655341 JXE655341 KHA655341 KQW655341 LAS655341 LKO655341 LUK655341 MEG655341 MOC655341 MXY655341 NHU655341 NRQ655341 OBM655341 OLI655341 OVE655341 PFA655341 POW655341 PYS655341 QIO655341 QSK655341 RCG655341 RMC655341 RVY655341 SFU655341 SPQ655341 SZM655341 TJI655341 TTE655341 UDA655341 UMW655341 UWS655341 VGO655341 VQK655341 WAG655341 WKC655341 WTY655341 HM720877 RI720877 ABE720877 ALA720877 AUW720877 BES720877 BOO720877 BYK720877 CIG720877 CSC720877 DBY720877 DLU720877 DVQ720877 EFM720877 EPI720877 EZE720877 FJA720877 FSW720877 GCS720877 GMO720877 GWK720877 HGG720877 HQC720877 HZY720877 IJU720877 ITQ720877 JDM720877 JNI720877 JXE720877 KHA720877 KQW720877 LAS720877 LKO720877 LUK720877 MEG720877 MOC720877 MXY720877 NHU720877 NRQ720877 OBM720877 OLI720877 OVE720877 PFA720877 POW720877 PYS720877 QIO720877 QSK720877 RCG720877 RMC720877 RVY720877 SFU720877 SPQ720877 SZM720877 TJI720877 TTE720877 UDA720877 UMW720877 UWS720877 VGO720877 VQK720877 WAG720877 WKC720877 WTY720877 HM786413 RI786413 ABE786413 ALA786413 AUW786413 BES786413 BOO786413 BYK786413 CIG786413 CSC786413 DBY786413 DLU786413 DVQ786413 EFM786413 EPI786413 EZE786413 FJA786413 FSW786413 GCS786413 GMO786413 GWK786413 HGG786413 HQC786413 HZY786413 IJU786413 ITQ786413 JDM786413 JNI786413 JXE786413 KHA786413 KQW786413 LAS786413 LKO786413 LUK786413 MEG786413 MOC786413 MXY786413 NHU786413 NRQ786413 OBM786413 OLI786413 OVE786413 PFA786413 POW786413 PYS786413 QIO786413 QSK786413 RCG786413 RMC786413 RVY786413 SFU786413 SPQ786413 SZM786413 TJI786413 TTE786413 UDA786413 UMW786413 UWS786413 VGO786413 VQK786413 WAG786413 WKC786413 WTY786413 HM851949 RI851949 ABE851949 ALA851949 AUW851949 BES851949 BOO851949 BYK851949 CIG851949 CSC851949 DBY851949 DLU851949 DVQ851949 EFM851949 EPI851949 EZE851949 FJA851949 FSW851949 GCS851949 GMO851949 GWK851949 HGG851949 HQC851949 HZY851949 IJU851949 ITQ851949 JDM851949 JNI851949 JXE851949 KHA851949 KQW851949 LAS851949 LKO851949 LUK851949 MEG851949 MOC851949 MXY851949 NHU851949 NRQ851949 OBM851949 OLI851949 OVE851949 PFA851949 POW851949 PYS851949 QIO851949 QSK851949 RCG851949 RMC851949 RVY851949 SFU851949 SPQ851949 SZM851949 TJI851949 TTE851949 UDA851949 UMW851949 UWS851949 VGO851949 VQK851949 WAG851949 WKC851949 WTY851949 HM917485 RI917485 ABE917485 ALA917485 AUW917485 BES917485 BOO917485 BYK917485 CIG917485 CSC917485 DBY917485 DLU917485 DVQ917485 EFM917485 EPI917485 EZE917485 FJA917485 FSW917485 GCS917485 GMO917485 GWK917485 HGG917485 HQC917485 HZY917485 IJU917485 ITQ917485 JDM917485 JNI917485 JXE917485 KHA917485 KQW917485 LAS917485 LKO917485 LUK917485 MEG917485 MOC917485 MXY917485 NHU917485 NRQ917485 OBM917485 OLI917485 OVE917485 PFA917485 POW917485 PYS917485 QIO917485 QSK917485 RCG917485 RMC917485 RVY917485 SFU917485 SPQ917485 SZM917485 TJI917485 TTE917485 UDA917485 UMW917485 UWS917485 VGO917485 VQK917485 WAG917485 WKC917485 WTY917485 HM983021 RI983021 ABE983021 ALA983021 AUW983021 BES983021 BOO983021 BYK983021 CIG983021 CSC983021 DBY983021 DLU983021 DVQ983021 EFM983021 EPI983021 EZE983021 FJA983021 FSW983021 GCS983021 GMO983021 GWK983021 HGG983021 HQC983021 HZY983021 IJU983021 ITQ983021 JDM983021 JNI983021 JXE983021 KHA983021 KQW983021 LAS983021 LKO983021 LUK983021 MEG983021 MOC983021 MXY983021 NHU983021 NRQ983021 OBM983021 OLI983021 OVE983021 PFA983021 POW983021 PYS983021 QIO983021 QSK983021 RCG983021 RMC983021 RVY983021 SFU983021 SPQ983021 SZM983021 TJI983021 TTE983021 UDA983021 UMW983021 UWS983021 VGO983021 VQK983021 WAG983021 WKC983021 WTY983021 HM65561 RI65561 ABE65561 ALA65561 AUW65561 BES65561 BOO65561 BYK65561 CIG65561 CSC65561 DBY65561 DLU65561 DVQ65561 EFM65561 EPI65561 EZE65561 FJA65561 FSW65561 GCS65561 GMO65561 GWK65561 HGG65561 HQC65561 HZY65561 IJU65561 ITQ65561 JDM65561 JNI65561 JXE65561 KHA65561 KQW65561 LAS65561 LKO65561 LUK65561 MEG65561 MOC65561 MXY65561 NHU65561 NRQ65561 OBM65561 OLI65561 OVE65561 PFA65561 POW65561 PYS65561 QIO65561 QSK65561 RCG65561 RMC65561 RVY65561 SFU65561 SPQ65561 SZM65561 TJI65561 TTE65561 UDA65561 UMW65561 UWS65561 VGO65561 VQK65561 WAG65561 WKC65561 WTY65561 HM131097 RI131097 ABE131097 ALA131097 AUW131097 BES131097 BOO131097 BYK131097 CIG131097 CSC131097 DBY131097 DLU131097 DVQ131097 EFM131097 EPI131097 EZE131097 FJA131097 FSW131097 GCS131097 GMO131097 GWK131097 HGG131097 HQC131097 HZY131097 IJU131097 ITQ131097 JDM131097 JNI131097 JXE131097 KHA131097 KQW131097 LAS131097 LKO131097 LUK131097 MEG131097 MOC131097 MXY131097 NHU131097 NRQ131097 OBM131097 OLI131097 OVE131097 PFA131097 POW131097 PYS131097 QIO131097 QSK131097 RCG131097 RMC131097 RVY131097 SFU131097 SPQ131097 SZM131097 TJI131097 TTE131097 UDA131097 UMW131097 UWS131097 VGO131097 VQK131097 WAG131097 WKC131097 WTY131097 HM196633 RI196633 ABE196633 ALA196633 AUW196633 BES196633 BOO196633 BYK196633 CIG196633 CSC196633 DBY196633 DLU196633 DVQ196633 EFM196633 EPI196633 EZE196633 FJA196633 FSW196633 GCS196633 GMO196633 GWK196633 HGG196633 HQC196633 HZY196633 IJU196633 ITQ196633 JDM196633 JNI196633 JXE196633 KHA196633 KQW196633 LAS196633 LKO196633 LUK196633 MEG196633 MOC196633 MXY196633 NHU196633 NRQ196633 OBM196633 OLI196633 OVE196633 PFA196633 POW196633 PYS196633 QIO196633 QSK196633 RCG196633 RMC196633 RVY196633 SFU196633 SPQ196633 SZM196633 TJI196633 TTE196633 UDA196633 UMW196633 UWS196633 VGO196633 VQK196633 WAG196633 WKC196633 WTY196633 HM262169 RI262169 ABE262169 ALA262169 AUW262169 BES262169 BOO262169 BYK262169 CIG262169 CSC262169 DBY262169 DLU262169 DVQ262169 EFM262169 EPI262169 EZE262169 FJA262169 FSW262169 GCS262169 GMO262169 GWK262169 HGG262169 HQC262169 HZY262169 IJU262169 ITQ262169 JDM262169 JNI262169 JXE262169 KHA262169 KQW262169 LAS262169 LKO262169 LUK262169 MEG262169 MOC262169 MXY262169 NHU262169 NRQ262169 OBM262169 OLI262169 OVE262169 PFA262169 POW262169 PYS262169 QIO262169 QSK262169 RCG262169 RMC262169 RVY262169 SFU262169 SPQ262169 SZM262169 TJI262169 TTE262169 UDA262169 UMW262169 UWS262169 VGO262169 VQK262169 WAG262169 WKC262169 WTY262169 HM327705 RI327705 ABE327705 ALA327705 AUW327705 BES327705 BOO327705 BYK327705 CIG327705 CSC327705 DBY327705 DLU327705 DVQ327705 EFM327705 EPI327705 EZE327705 FJA327705 FSW327705 GCS327705 GMO327705 GWK327705 HGG327705 HQC327705 HZY327705 IJU327705 ITQ327705 JDM327705 JNI327705 JXE327705 KHA327705 KQW327705 LAS327705 LKO327705 LUK327705 MEG327705 MOC327705 MXY327705 NHU327705 NRQ327705 OBM327705 OLI327705 OVE327705 PFA327705 POW327705 PYS327705 QIO327705 QSK327705 RCG327705 RMC327705 RVY327705 SFU327705 SPQ327705 SZM327705 TJI327705 TTE327705 UDA327705 UMW327705 UWS327705 VGO327705 VQK327705 WAG327705 WKC327705 WTY327705 HM393241 RI393241 ABE393241 ALA393241 AUW393241 BES393241 BOO393241 BYK393241 CIG393241 CSC393241 DBY393241 DLU393241 DVQ393241 EFM393241 EPI393241 EZE393241 FJA393241 FSW393241 GCS393241 GMO393241 GWK393241 HGG393241 HQC393241 HZY393241 IJU393241 ITQ393241 JDM393241 JNI393241 JXE393241 KHA393241 KQW393241 LAS393241 LKO393241 LUK393241 MEG393241 MOC393241 MXY393241 NHU393241 NRQ393241 OBM393241 OLI393241 OVE393241 PFA393241 POW393241 PYS393241 QIO393241 QSK393241 RCG393241 RMC393241 RVY393241 SFU393241 SPQ393241 SZM393241 TJI393241 TTE393241 UDA393241 UMW393241 UWS393241 VGO393241 VQK393241 WAG393241 WKC393241 WTY393241 HM458777 RI458777 ABE458777 ALA458777 AUW458777 BES458777 BOO458777 BYK458777 CIG458777 CSC458777 DBY458777 DLU458777 DVQ458777 EFM458777 EPI458777 EZE458777 FJA458777 FSW458777 GCS458777 GMO458777 GWK458777 HGG458777 HQC458777 HZY458777 IJU458777 ITQ458777 JDM458777 JNI458777 JXE458777 KHA458777 KQW458777 LAS458777 LKO458777 LUK458777 MEG458777 MOC458777 MXY458777 NHU458777 NRQ458777 OBM458777 OLI458777 OVE458777 PFA458777 POW458777 PYS458777 QIO458777 QSK458777 RCG458777 RMC458777 RVY458777 SFU458777 SPQ458777 SZM458777 TJI458777 TTE458777 UDA458777 UMW458777 UWS458777 VGO458777 VQK458777 WAG458777 WKC458777 WTY458777 HM524313 RI524313 ABE524313 ALA524313 AUW524313 BES524313 BOO524313 BYK524313 CIG524313 CSC524313 DBY524313 DLU524313 DVQ524313 EFM524313 EPI524313 EZE524313 FJA524313 FSW524313 GCS524313 GMO524313 GWK524313 HGG524313 HQC524313 HZY524313 IJU524313 ITQ524313 JDM524313 JNI524313 JXE524313 KHA524313 KQW524313 LAS524313 LKO524313 LUK524313 MEG524313 MOC524313 MXY524313 NHU524313 NRQ524313 OBM524313 OLI524313 OVE524313 PFA524313 POW524313 PYS524313 QIO524313 QSK524313 RCG524313 RMC524313 RVY524313 SFU524313 SPQ524313 SZM524313 TJI524313 TTE524313 UDA524313 UMW524313 UWS524313 VGO524313 VQK524313 WAG524313 WKC524313 WTY524313 HM589849 RI589849 ABE589849 ALA589849 AUW589849 BES589849 BOO589849 BYK589849 CIG589849 CSC589849 DBY589849 DLU589849 DVQ589849 EFM589849 EPI589849 EZE589849 FJA589849 FSW589849 GCS589849 GMO589849 GWK589849 HGG589849 HQC589849 HZY589849 IJU589849 ITQ589849 JDM589849 JNI589849 JXE589849 KHA589849 KQW589849 LAS589849 LKO589849 LUK589849 MEG589849 MOC589849 MXY589849 NHU589849 NRQ589849 OBM589849 OLI589849 OVE589849 PFA589849 POW589849 PYS589849 QIO589849 QSK589849 RCG589849 RMC589849 RVY589849 SFU589849 SPQ589849 SZM589849 TJI589849 TTE589849 UDA589849 UMW589849 UWS589849 VGO589849 VQK589849 WAG589849 WKC589849 WTY589849 HM655385 RI655385 ABE655385 ALA655385 AUW655385 BES655385 BOO655385 BYK655385 CIG655385 CSC655385 DBY655385 DLU655385 DVQ655385 EFM655385 EPI655385 EZE655385 FJA655385 FSW655385 GCS655385 GMO655385 GWK655385 HGG655385 HQC655385 HZY655385 IJU655385 ITQ655385 JDM655385 JNI655385 JXE655385 KHA655385 KQW655385 LAS655385 LKO655385 LUK655385 MEG655385 MOC655385 MXY655385 NHU655385 NRQ655385 OBM655385 OLI655385 OVE655385 PFA655385 POW655385 PYS655385 QIO655385 QSK655385 RCG655385 RMC655385 RVY655385 SFU655385 SPQ655385 SZM655385 TJI655385 TTE655385 UDA655385 UMW655385 UWS655385 VGO655385 VQK655385 WAG655385 WKC655385 WTY655385 HM720921 RI720921 ABE720921 ALA720921 AUW720921 BES720921 BOO720921 BYK720921 CIG720921 CSC720921 DBY720921 DLU720921 DVQ720921 EFM720921 EPI720921 EZE720921 FJA720921 FSW720921 GCS720921 GMO720921 GWK720921 HGG720921 HQC720921 HZY720921 IJU720921 ITQ720921 JDM720921 JNI720921 JXE720921 KHA720921 KQW720921 LAS720921 LKO720921 LUK720921 MEG720921 MOC720921 MXY720921 NHU720921 NRQ720921 OBM720921 OLI720921 OVE720921 PFA720921 POW720921 PYS720921 QIO720921 QSK720921 RCG720921 RMC720921 RVY720921 SFU720921 SPQ720921 SZM720921 TJI720921 TTE720921 UDA720921 UMW720921 UWS720921 VGO720921 VQK720921 WAG720921 WKC720921 WTY720921 HM786457 RI786457 ABE786457 ALA786457 AUW786457 BES786457 BOO786457 BYK786457 CIG786457 CSC786457 DBY786457 DLU786457 DVQ786457 EFM786457 EPI786457 EZE786457 FJA786457 FSW786457 GCS786457 GMO786457 GWK786457 HGG786457 HQC786457 HZY786457 IJU786457 ITQ786457 JDM786457 JNI786457 JXE786457 KHA786457 KQW786457 LAS786457 LKO786457 LUK786457 MEG786457 MOC786457 MXY786457 NHU786457 NRQ786457 OBM786457 OLI786457 OVE786457 PFA786457 POW786457 PYS786457 QIO786457 QSK786457 RCG786457 RMC786457 RVY786457 SFU786457 SPQ786457 SZM786457 TJI786457 TTE786457 UDA786457 UMW786457 UWS786457 VGO786457 VQK786457 WAG786457 WKC786457 WTY786457 HM851993 RI851993 ABE851993 ALA851993 AUW851993 BES851993 BOO851993 BYK851993 CIG851993 CSC851993 DBY851993 DLU851993 DVQ851993 EFM851993 EPI851993 EZE851993 FJA851993 FSW851993 GCS851993 GMO851993 GWK851993 HGG851993 HQC851993 HZY851993 IJU851993 ITQ851993 JDM851993 JNI851993 JXE851993 KHA851993 KQW851993 LAS851993 LKO851993 LUK851993 MEG851993 MOC851993 MXY851993 NHU851993 NRQ851993 OBM851993 OLI851993 OVE851993 PFA851993 POW851993 PYS851993 QIO851993 QSK851993 RCG851993 RMC851993 RVY851993 SFU851993 SPQ851993 SZM851993 TJI851993 TTE851993 UDA851993 UMW851993 UWS851993 VGO851993 VQK851993 WAG851993 WKC851993 WTY851993 HM917529 RI917529 ABE917529 ALA917529 AUW917529 BES917529 BOO917529 BYK917529 CIG917529 CSC917529 DBY917529 DLU917529 DVQ917529 EFM917529 EPI917529 EZE917529 FJA917529 FSW917529 GCS917529 GMO917529 GWK917529 HGG917529 HQC917529 HZY917529 IJU917529 ITQ917529 JDM917529 JNI917529 JXE917529 KHA917529 KQW917529 LAS917529 LKO917529 LUK917529 MEG917529 MOC917529 MXY917529 NHU917529 NRQ917529 OBM917529 OLI917529 OVE917529 PFA917529 POW917529 PYS917529 QIO917529 QSK917529 RCG917529 RMC917529 RVY917529 SFU917529 SPQ917529 SZM917529 TJI917529 TTE917529 UDA917529 UMW917529 UWS917529 VGO917529 VQK917529 WAG917529 WKC917529 WTY917529 HM983065 RI983065 ABE983065 ALA983065 AUW983065 BES983065 BOO983065 BYK983065 CIG983065 CSC983065 DBY983065 DLU983065 DVQ983065 EFM983065 EPI983065 EZE983065 FJA983065 FSW983065 GCS983065 GMO983065 GWK983065 HGG983065 HQC983065 HZY983065 IJU983065 ITQ983065 JDM983065 JNI983065 JXE983065 KHA983065 KQW983065 LAS983065 LKO983065 LUK983065 MEG983065 MOC983065 MXY983065 NHU983065 NRQ983065 OBM983065 OLI983065 OVE983065 PFA983065 POW983065 PYS983065 QIO983065 QSK983065 RCG983065 RMC983065 RVY983065 SFU983065 SPQ983065 SZM983065 TJI983065 TTE983065 UDA983065 UMW983065 UWS983065 VGO983065 VQK983065 WAG983065 WKC983065 WTY983065" xr:uid="{8121C530-E1A8-45E0-AFC1-6BACB0729612}">
      <formula1>#REF!</formula1>
    </dataValidation>
  </dataValidations>
  <printOptions horizontalCentered="1" verticalCentered="1"/>
  <pageMargins left="0.70866141732283472" right="0.70866141732283472" top="0.74803149606299213" bottom="0.74803149606299213" header="0.31496062992125984" footer="0.31496062992125984"/>
  <pageSetup scale="4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7:W67"/>
  <sheetViews>
    <sheetView tabSelected="1" zoomScaleNormal="100" workbookViewId="0">
      <pane xSplit="3" ySplit="10" topLeftCell="K29" activePane="bottomRight" state="frozen"/>
      <selection pane="topRight" activeCell="D1" sqref="D1"/>
      <selection pane="bottomLeft" activeCell="A11" sqref="A11"/>
      <selection pane="bottomRight" activeCell="C52" sqref="C52"/>
    </sheetView>
  </sheetViews>
  <sheetFormatPr baseColWidth="10" defaultRowHeight="15" x14ac:dyDescent="0.25"/>
  <cols>
    <col min="1" max="1" width="6.85546875" customWidth="1"/>
    <col min="2" max="2" width="23.85546875" customWidth="1"/>
    <col min="3" max="3" width="6.28515625" customWidth="1"/>
    <col min="4" max="4" width="10.5703125" customWidth="1"/>
    <col min="5" max="5" width="15" customWidth="1"/>
    <col min="6" max="7" width="14.7109375" bestFit="1" customWidth="1"/>
    <col min="8" max="8" width="14.140625" bestFit="1" customWidth="1"/>
    <col min="9" max="10" width="14.7109375" bestFit="1" customWidth="1"/>
    <col min="11" max="11" width="14.140625" bestFit="1" customWidth="1"/>
    <col min="12" max="12" width="14.7109375" bestFit="1" customWidth="1"/>
    <col min="13" max="13" width="12.42578125" customWidth="1"/>
    <col min="14" max="14" width="16.140625" customWidth="1"/>
    <col min="15" max="16" width="14.7109375" bestFit="1" customWidth="1"/>
    <col min="17" max="17" width="14.7109375" customWidth="1"/>
    <col min="18" max="18" width="15.42578125" customWidth="1"/>
    <col min="19" max="19" width="23.5703125" customWidth="1"/>
    <col min="20" max="20" width="25.85546875" customWidth="1"/>
    <col min="21" max="21" width="21.140625" customWidth="1"/>
  </cols>
  <sheetData>
    <row r="7" spans="1:23" ht="18.75" x14ac:dyDescent="0.35">
      <c r="A7" s="2" t="s">
        <v>43</v>
      </c>
    </row>
    <row r="8" spans="1:23" ht="19.5" thickBot="1" x14ac:dyDescent="0.4">
      <c r="A8" s="2"/>
      <c r="B8" s="6"/>
      <c r="C8" s="6"/>
      <c r="D8" s="6"/>
      <c r="E8" s="1"/>
      <c r="F8" s="1"/>
    </row>
    <row r="9" spans="1:23" ht="33.75" customHeight="1" thickBot="1" x14ac:dyDescent="0.3">
      <c r="A9" s="73" t="s">
        <v>1</v>
      </c>
      <c r="B9" s="75" t="s">
        <v>0</v>
      </c>
      <c r="C9" s="77" t="s">
        <v>46</v>
      </c>
      <c r="D9" s="77" t="s">
        <v>61</v>
      </c>
      <c r="E9" s="79">
        <v>2021</v>
      </c>
      <c r="F9" s="80"/>
      <c r="G9" s="81"/>
      <c r="H9" s="79">
        <v>2022</v>
      </c>
      <c r="I9" s="80"/>
      <c r="J9" s="81"/>
      <c r="K9" s="68" t="s">
        <v>52</v>
      </c>
      <c r="L9" s="69"/>
      <c r="M9" s="69"/>
      <c r="N9" s="70"/>
      <c r="O9" s="71" t="s">
        <v>55</v>
      </c>
      <c r="P9" s="71" t="s">
        <v>56</v>
      </c>
      <c r="Q9" s="68" t="s">
        <v>59</v>
      </c>
      <c r="R9" s="70"/>
    </row>
    <row r="10" spans="1:23" ht="52.5" customHeight="1" thickBot="1" x14ac:dyDescent="0.3">
      <c r="A10" s="74"/>
      <c r="B10" s="76"/>
      <c r="C10" s="78"/>
      <c r="D10" s="78"/>
      <c r="E10" s="36" t="s">
        <v>2</v>
      </c>
      <c r="F10" s="37" t="s">
        <v>3</v>
      </c>
      <c r="G10" s="38" t="s">
        <v>4</v>
      </c>
      <c r="H10" s="36" t="s">
        <v>2</v>
      </c>
      <c r="I10" s="37" t="s">
        <v>3</v>
      </c>
      <c r="J10" s="38" t="s">
        <v>4</v>
      </c>
      <c r="K10" s="39" t="s">
        <v>2</v>
      </c>
      <c r="L10" s="40" t="s">
        <v>3</v>
      </c>
      <c r="M10" s="41" t="s">
        <v>54</v>
      </c>
      <c r="N10" s="38" t="s">
        <v>4</v>
      </c>
      <c r="O10" s="72"/>
      <c r="P10" s="72"/>
      <c r="Q10" s="42" t="s">
        <v>57</v>
      </c>
      <c r="R10" s="42" t="s">
        <v>58</v>
      </c>
      <c r="S10" s="39" t="s">
        <v>2</v>
      </c>
      <c r="T10" s="40" t="s">
        <v>3</v>
      </c>
      <c r="U10" s="38" t="s">
        <v>4</v>
      </c>
    </row>
    <row r="11" spans="1:23" x14ac:dyDescent="0.25">
      <c r="A11" s="90">
        <v>1</v>
      </c>
      <c r="B11" s="91" t="s">
        <v>5</v>
      </c>
      <c r="C11" s="28" t="s">
        <v>44</v>
      </c>
      <c r="D11" s="45">
        <v>1</v>
      </c>
      <c r="E11" s="29">
        <v>4825</v>
      </c>
      <c r="F11" s="30">
        <v>3364.33</v>
      </c>
      <c r="G11" s="31">
        <v>14522.23</v>
      </c>
      <c r="H11" s="32">
        <v>4825</v>
      </c>
      <c r="I11" s="30">
        <v>3364.33</v>
      </c>
      <c r="J11" s="31">
        <v>14522.23</v>
      </c>
      <c r="K11" s="32">
        <v>4825</v>
      </c>
      <c r="L11" s="30">
        <v>3364.33</v>
      </c>
      <c r="M11" s="25"/>
      <c r="N11" s="31">
        <v>14522.23</v>
      </c>
      <c r="O11" s="31">
        <v>319000</v>
      </c>
      <c r="P11" s="31">
        <f>319000*12</f>
        <v>3828000</v>
      </c>
      <c r="Q11" s="31"/>
      <c r="R11" s="31"/>
      <c r="S11" s="44" t="str">
        <f>IF(E11&lt;&gt;H11,"Dif 2021-2022", IF(K11&lt;&gt;H11,"Dif 2022-2023","Ok"))</f>
        <v>Ok</v>
      </c>
      <c r="T11" s="44" t="str">
        <f t="shared" ref="T11:T26" si="0">IF(F11&lt;&gt;I11,"Dif 2021-2022", IF(L11&lt;&gt;I11,"Dif 2022-2023","Ok"))</f>
        <v>Ok</v>
      </c>
      <c r="U11" s="44" t="str">
        <f t="shared" ref="U11:U58" si="1">IF(G11&lt;&gt;J11,"Dif 2021-2022", IF(N11&lt;&gt;J11,"Dif 2022-2023","Ok"))</f>
        <v>Ok</v>
      </c>
      <c r="V11" s="44"/>
      <c r="W11" s="44"/>
    </row>
    <row r="12" spans="1:23" x14ac:dyDescent="0.25">
      <c r="A12" s="83"/>
      <c r="B12" s="85"/>
      <c r="C12" s="28" t="s">
        <v>44</v>
      </c>
      <c r="D12" s="45">
        <v>0</v>
      </c>
      <c r="E12" s="29"/>
      <c r="F12" s="30"/>
      <c r="G12" s="31"/>
      <c r="H12" s="32"/>
      <c r="I12" s="30"/>
      <c r="J12" s="31"/>
      <c r="K12" s="33">
        <v>1350</v>
      </c>
      <c r="L12" s="34">
        <v>2157.8000000000002</v>
      </c>
      <c r="M12" s="35">
        <v>0.5</v>
      </c>
      <c r="N12" s="31"/>
      <c r="O12" s="31"/>
      <c r="P12" s="31"/>
      <c r="Q12" s="31"/>
      <c r="R12" s="31"/>
      <c r="S12" s="44" t="str">
        <f t="shared" ref="S12:S58" si="2">IF(E12&lt;&gt;H12,"Dif 2021-2022", IF(K12&lt;&gt;H12,"Dif 2022-2023","Ok"))</f>
        <v>Dif 2022-2023</v>
      </c>
      <c r="T12" s="44" t="str">
        <f t="shared" si="0"/>
        <v>Dif 2022-2023</v>
      </c>
      <c r="U12" s="44" t="str">
        <f t="shared" si="1"/>
        <v>Ok</v>
      </c>
      <c r="V12" s="44"/>
      <c r="W12" s="44"/>
    </row>
    <row r="13" spans="1:23" s="3" customFormat="1" x14ac:dyDescent="0.25">
      <c r="A13" s="18">
        <v>2</v>
      </c>
      <c r="B13" s="5" t="s">
        <v>6</v>
      </c>
      <c r="C13" s="11" t="s">
        <v>45</v>
      </c>
      <c r="D13" s="45">
        <v>1</v>
      </c>
      <c r="E13" s="14">
        <f>11958+10000</f>
        <v>21958</v>
      </c>
      <c r="F13" s="8">
        <f>5400+3780</f>
        <v>9180</v>
      </c>
      <c r="G13" s="15">
        <f>5000+3200</f>
        <v>8200</v>
      </c>
      <c r="H13" s="17">
        <f>11958+10000</f>
        <v>21958</v>
      </c>
      <c r="I13" s="8">
        <f>5400+3780</f>
        <v>9180</v>
      </c>
      <c r="J13" s="15">
        <f>5000+3200</f>
        <v>8200</v>
      </c>
      <c r="K13" s="17">
        <f>11958+10000</f>
        <v>21958</v>
      </c>
      <c r="L13" s="8">
        <f>5400+3780</f>
        <v>9180</v>
      </c>
      <c r="M13" s="25"/>
      <c r="N13" s="15">
        <f>5000+3200</f>
        <v>8200</v>
      </c>
      <c r="O13" s="15"/>
      <c r="P13" s="15"/>
      <c r="Q13" s="15">
        <f t="shared" ref="Q13:Q17" si="3">+R13/12</f>
        <v>1343515.95</v>
      </c>
      <c r="R13" s="13">
        <f t="shared" ref="R13:R17" si="4">+L13*1756.23</f>
        <v>16122191.4</v>
      </c>
      <c r="S13" s="44" t="str">
        <f t="shared" si="2"/>
        <v>Ok</v>
      </c>
      <c r="T13" s="44" t="str">
        <f t="shared" si="0"/>
        <v>Ok</v>
      </c>
      <c r="U13" s="44" t="str">
        <f t="shared" si="1"/>
        <v>Ok</v>
      </c>
      <c r="V13" s="44"/>
      <c r="W13" s="44"/>
    </row>
    <row r="14" spans="1:23" s="3" customFormat="1" x14ac:dyDescent="0.25">
      <c r="A14" s="18">
        <v>3</v>
      </c>
      <c r="B14" s="5" t="s">
        <v>7</v>
      </c>
      <c r="C14" s="11" t="s">
        <v>45</v>
      </c>
      <c r="D14" s="45">
        <v>1</v>
      </c>
      <c r="E14" s="14">
        <v>1469</v>
      </c>
      <c r="F14" s="8">
        <v>1781</v>
      </c>
      <c r="G14" s="15">
        <v>2100</v>
      </c>
      <c r="H14" s="17">
        <v>1469</v>
      </c>
      <c r="I14" s="8">
        <v>1781</v>
      </c>
      <c r="J14" s="15">
        <v>2100</v>
      </c>
      <c r="K14" s="17">
        <v>1469</v>
      </c>
      <c r="L14" s="8">
        <v>1781</v>
      </c>
      <c r="M14" s="26"/>
      <c r="N14" s="15">
        <v>2100</v>
      </c>
      <c r="O14" s="15"/>
      <c r="P14" s="15"/>
      <c r="Q14" s="15">
        <f t="shared" si="3"/>
        <v>260653.80249999999</v>
      </c>
      <c r="R14" s="13">
        <f t="shared" si="4"/>
        <v>3127845.63</v>
      </c>
      <c r="S14" s="44" t="str">
        <f t="shared" si="2"/>
        <v>Ok</v>
      </c>
      <c r="T14" s="44" t="str">
        <f t="shared" si="0"/>
        <v>Ok</v>
      </c>
      <c r="U14" s="44" t="str">
        <f t="shared" si="1"/>
        <v>Ok</v>
      </c>
      <c r="V14" s="44"/>
      <c r="W14" s="44"/>
    </row>
    <row r="15" spans="1:23" s="3" customFormat="1" x14ac:dyDescent="0.25">
      <c r="A15" s="18">
        <v>4</v>
      </c>
      <c r="B15" s="5" t="s">
        <v>8</v>
      </c>
      <c r="C15" s="11" t="s">
        <v>45</v>
      </c>
      <c r="D15" s="45">
        <v>1</v>
      </c>
      <c r="E15" s="14">
        <v>2196.36</v>
      </c>
      <c r="F15" s="8">
        <v>2118</v>
      </c>
      <c r="G15" s="15">
        <v>3592</v>
      </c>
      <c r="H15" s="17">
        <v>2196.36</v>
      </c>
      <c r="I15" s="8">
        <v>2118</v>
      </c>
      <c r="J15" s="15">
        <v>3592</v>
      </c>
      <c r="K15" s="17">
        <v>2196.36</v>
      </c>
      <c r="L15" s="8">
        <v>2118</v>
      </c>
      <c r="M15" s="25"/>
      <c r="N15" s="15">
        <v>3592</v>
      </c>
      <c r="O15" s="15"/>
      <c r="P15" s="15"/>
      <c r="Q15" s="15">
        <f t="shared" si="3"/>
        <v>309974.59500000003</v>
      </c>
      <c r="R15" s="13">
        <f t="shared" si="4"/>
        <v>3719695.14</v>
      </c>
      <c r="S15" s="44" t="str">
        <f t="shared" si="2"/>
        <v>Ok</v>
      </c>
      <c r="T15" s="44" t="str">
        <f t="shared" si="0"/>
        <v>Ok</v>
      </c>
      <c r="U15" s="44" t="str">
        <f t="shared" si="1"/>
        <v>Ok</v>
      </c>
      <c r="V15" s="44"/>
      <c r="W15" s="44"/>
    </row>
    <row r="16" spans="1:23" s="3" customFormat="1" x14ac:dyDescent="0.25">
      <c r="A16" s="18">
        <v>5</v>
      </c>
      <c r="B16" s="5" t="s">
        <v>9</v>
      </c>
      <c r="C16" s="11" t="s">
        <v>44</v>
      </c>
      <c r="D16" s="45">
        <v>1</v>
      </c>
      <c r="E16" s="12">
        <v>5163.75</v>
      </c>
      <c r="F16" s="7">
        <v>4790</v>
      </c>
      <c r="G16" s="13"/>
      <c r="H16" s="16">
        <v>5163.75</v>
      </c>
      <c r="I16" s="7">
        <v>4790</v>
      </c>
      <c r="J16" s="13"/>
      <c r="K16" s="16">
        <v>17197.580999999998</v>
      </c>
      <c r="L16" s="7">
        <v>6382.44</v>
      </c>
      <c r="M16" s="25"/>
      <c r="N16" s="13"/>
      <c r="O16" s="27">
        <v>673032</v>
      </c>
      <c r="P16" s="27">
        <f>673032*12</f>
        <v>8076384</v>
      </c>
      <c r="Q16" s="15"/>
      <c r="R16" s="13"/>
      <c r="S16" s="44" t="str">
        <f t="shared" si="2"/>
        <v>Dif 2022-2023</v>
      </c>
      <c r="T16" s="44" t="str">
        <f t="shared" si="0"/>
        <v>Dif 2022-2023</v>
      </c>
      <c r="U16" s="44" t="str">
        <f t="shared" si="1"/>
        <v>Ok</v>
      </c>
      <c r="V16" s="44"/>
      <c r="W16" s="44"/>
    </row>
    <row r="17" spans="1:23" s="3" customFormat="1" x14ac:dyDescent="0.25">
      <c r="A17" s="82">
        <v>6</v>
      </c>
      <c r="B17" s="84" t="s">
        <v>10</v>
      </c>
      <c r="C17" s="11" t="s">
        <v>45</v>
      </c>
      <c r="D17" s="45">
        <v>1</v>
      </c>
      <c r="E17" s="14">
        <v>5175</v>
      </c>
      <c r="F17" s="8">
        <v>2281.38</v>
      </c>
      <c r="G17" s="15">
        <v>5259</v>
      </c>
      <c r="H17" s="17">
        <v>5175</v>
      </c>
      <c r="I17" s="8">
        <v>2281.38</v>
      </c>
      <c r="J17" s="15">
        <v>5259</v>
      </c>
      <c r="K17" s="17">
        <v>5175</v>
      </c>
      <c r="L17" s="8">
        <v>2281.38</v>
      </c>
      <c r="M17" s="25"/>
      <c r="N17" s="15">
        <v>5259</v>
      </c>
      <c r="O17" s="15"/>
      <c r="P17" s="15"/>
      <c r="Q17" s="15">
        <f t="shared" si="3"/>
        <v>333885.66645000002</v>
      </c>
      <c r="R17" s="13">
        <f t="shared" si="4"/>
        <v>4006627.9974000002</v>
      </c>
      <c r="S17" s="44" t="str">
        <f t="shared" si="2"/>
        <v>Ok</v>
      </c>
      <c r="T17" s="44" t="str">
        <f t="shared" si="0"/>
        <v>Ok</v>
      </c>
      <c r="U17" s="44" t="str">
        <f t="shared" si="1"/>
        <v>Ok</v>
      </c>
      <c r="V17" s="44"/>
      <c r="W17" s="44"/>
    </row>
    <row r="18" spans="1:23" s="3" customFormat="1" x14ac:dyDescent="0.25">
      <c r="A18" s="83"/>
      <c r="B18" s="85"/>
      <c r="C18" s="11" t="s">
        <v>44</v>
      </c>
      <c r="D18" s="45">
        <v>1</v>
      </c>
      <c r="E18" s="14"/>
      <c r="F18" s="8"/>
      <c r="G18" s="15"/>
      <c r="H18" s="17"/>
      <c r="I18" s="8"/>
      <c r="J18" s="15"/>
      <c r="K18" s="17">
        <v>1051.2</v>
      </c>
      <c r="L18" s="8">
        <v>879.99</v>
      </c>
      <c r="M18" s="25"/>
      <c r="N18" s="15"/>
      <c r="O18" s="15">
        <f>85000*1.16</f>
        <v>98600</v>
      </c>
      <c r="P18" s="15">
        <f>+O18*12</f>
        <v>1183200</v>
      </c>
      <c r="Q18" s="15"/>
      <c r="R18" s="13"/>
      <c r="S18" s="44" t="str">
        <f t="shared" si="2"/>
        <v>Dif 2022-2023</v>
      </c>
      <c r="T18" s="44" t="str">
        <f t="shared" si="0"/>
        <v>Dif 2022-2023</v>
      </c>
      <c r="U18" s="44" t="str">
        <f t="shared" si="1"/>
        <v>Ok</v>
      </c>
      <c r="V18" s="44"/>
      <c r="W18" s="44"/>
    </row>
    <row r="19" spans="1:23" s="3" customFormat="1" x14ac:dyDescent="0.25">
      <c r="A19" s="82">
        <v>7</v>
      </c>
      <c r="B19" s="84" t="s">
        <v>11</v>
      </c>
      <c r="C19" s="11" t="s">
        <v>45</v>
      </c>
      <c r="D19" s="45">
        <v>1</v>
      </c>
      <c r="E19" s="14">
        <v>28195.3</v>
      </c>
      <c r="F19" s="8">
        <v>6400</v>
      </c>
      <c r="G19" s="15">
        <v>4000</v>
      </c>
      <c r="H19" s="17">
        <v>28195.3</v>
      </c>
      <c r="I19" s="8">
        <v>6400</v>
      </c>
      <c r="J19" s="15">
        <v>4000</v>
      </c>
      <c r="K19" s="17">
        <v>28195.3</v>
      </c>
      <c r="L19" s="8">
        <v>6400</v>
      </c>
      <c r="M19" s="25"/>
      <c r="N19" s="15">
        <v>4000</v>
      </c>
      <c r="O19" s="15"/>
      <c r="P19" s="15"/>
      <c r="Q19" s="15">
        <f t="shared" ref="Q19:Q50" si="5">+R19/12</f>
        <v>936656</v>
      </c>
      <c r="R19" s="13">
        <f t="shared" ref="R19:R24" si="6">+L19*1756.23</f>
        <v>11239872</v>
      </c>
      <c r="S19" s="44" t="str">
        <f t="shared" si="2"/>
        <v>Ok</v>
      </c>
      <c r="T19" s="44" t="str">
        <f t="shared" si="0"/>
        <v>Ok</v>
      </c>
      <c r="U19" s="44" t="str">
        <f t="shared" si="1"/>
        <v>Ok</v>
      </c>
      <c r="V19" s="44"/>
      <c r="W19" s="44"/>
    </row>
    <row r="20" spans="1:23" s="3" customFormat="1" x14ac:dyDescent="0.25">
      <c r="A20" s="83"/>
      <c r="B20" s="85"/>
      <c r="C20" s="11" t="s">
        <v>44</v>
      </c>
      <c r="D20" s="45">
        <v>1</v>
      </c>
      <c r="E20" s="12">
        <v>2789.56</v>
      </c>
      <c r="F20" s="7">
        <v>2385.3200000000002</v>
      </c>
      <c r="G20" s="13">
        <v>9057.7999999999993</v>
      </c>
      <c r="H20" s="16">
        <v>2789.56</v>
      </c>
      <c r="I20" s="7">
        <v>2385.3200000000002</v>
      </c>
      <c r="J20" s="13">
        <v>9057.7999999999993</v>
      </c>
      <c r="K20" s="16">
        <v>2789.56</v>
      </c>
      <c r="L20" s="7">
        <v>2385.3200000000002</v>
      </c>
      <c r="M20" s="25"/>
      <c r="N20" s="13">
        <v>9057.7999999999993</v>
      </c>
      <c r="O20" s="13">
        <v>76560</v>
      </c>
      <c r="P20" s="13">
        <f>76560*12</f>
        <v>918720</v>
      </c>
      <c r="Q20" s="15"/>
      <c r="R20" s="13"/>
      <c r="S20" s="44" t="str">
        <f t="shared" si="2"/>
        <v>Ok</v>
      </c>
      <c r="T20" s="44" t="str">
        <f t="shared" si="0"/>
        <v>Ok</v>
      </c>
      <c r="U20" s="44" t="str">
        <f t="shared" si="1"/>
        <v>Ok</v>
      </c>
      <c r="V20" s="44"/>
      <c r="W20" s="44"/>
    </row>
    <row r="21" spans="1:23" s="3" customFormat="1" x14ac:dyDescent="0.25">
      <c r="A21" s="19">
        <v>8</v>
      </c>
      <c r="B21" s="10" t="s">
        <v>12</v>
      </c>
      <c r="C21" s="11" t="s">
        <v>44</v>
      </c>
      <c r="D21" s="45">
        <v>1</v>
      </c>
      <c r="E21" s="12">
        <f>1423.8+3107.5+1422.54</f>
        <v>5953.84</v>
      </c>
      <c r="F21" s="7">
        <v>5424.7800000000007</v>
      </c>
      <c r="G21" s="13">
        <f>2682+4270.89+9321.45</f>
        <v>16274.34</v>
      </c>
      <c r="H21" s="12">
        <f>1423.8+3107.5+1422.54</f>
        <v>5953.84</v>
      </c>
      <c r="I21" s="7">
        <v>5424.7800000000007</v>
      </c>
      <c r="J21" s="13">
        <f>2682+4270.89+9321.45</f>
        <v>16274.34</v>
      </c>
      <c r="K21" s="7">
        <v>7520</v>
      </c>
      <c r="L21" s="7">
        <v>7520</v>
      </c>
      <c r="M21" s="25"/>
      <c r="N21" s="13">
        <f>2682+4270.89+9321.45</f>
        <v>16274.34</v>
      </c>
      <c r="O21" s="13">
        <v>183672.10750000001</v>
      </c>
      <c r="P21" s="13">
        <f>183672.1075*12</f>
        <v>2204065.29</v>
      </c>
      <c r="Q21" s="15"/>
      <c r="R21" s="13"/>
      <c r="S21" s="44" t="str">
        <f t="shared" si="2"/>
        <v>Dif 2022-2023</v>
      </c>
      <c r="T21" s="44" t="str">
        <f t="shared" si="0"/>
        <v>Dif 2022-2023</v>
      </c>
      <c r="U21" s="44" t="str">
        <f t="shared" si="1"/>
        <v>Ok</v>
      </c>
      <c r="V21" s="44"/>
      <c r="W21" s="44"/>
    </row>
    <row r="22" spans="1:23" s="3" customFormat="1" x14ac:dyDescent="0.25">
      <c r="A22" s="18">
        <v>9</v>
      </c>
      <c r="B22" s="5" t="s">
        <v>13</v>
      </c>
      <c r="C22" s="11" t="s">
        <v>45</v>
      </c>
      <c r="D22" s="45">
        <v>1</v>
      </c>
      <c r="E22" s="14">
        <f>13356+57150.84</f>
        <v>70506.84</v>
      </c>
      <c r="F22" s="8">
        <f>2526+8868</f>
        <v>11394</v>
      </c>
      <c r="G22" s="15">
        <f>2526+6897</f>
        <v>9423</v>
      </c>
      <c r="H22" s="14">
        <f>13356+57150.84</f>
        <v>70506.84</v>
      </c>
      <c r="I22" s="8">
        <f>2526+8868</f>
        <v>11394</v>
      </c>
      <c r="J22" s="15">
        <f>2526+6897</f>
        <v>9423</v>
      </c>
      <c r="K22" s="14">
        <f>13356+57150.84</f>
        <v>70506.84</v>
      </c>
      <c r="L22" s="8">
        <f>2526+8868</f>
        <v>11394</v>
      </c>
      <c r="M22" s="25"/>
      <c r="N22" s="15">
        <f>2526+6897</f>
        <v>9423</v>
      </c>
      <c r="O22" s="15"/>
      <c r="P22" s="15"/>
      <c r="Q22" s="15">
        <f t="shared" si="5"/>
        <v>1667540.385</v>
      </c>
      <c r="R22" s="13">
        <f t="shared" si="6"/>
        <v>20010484.620000001</v>
      </c>
      <c r="S22" s="44" t="str">
        <f t="shared" si="2"/>
        <v>Ok</v>
      </c>
      <c r="T22" s="44" t="str">
        <f t="shared" si="0"/>
        <v>Ok</v>
      </c>
      <c r="U22" s="44" t="str">
        <f t="shared" si="1"/>
        <v>Ok</v>
      </c>
      <c r="V22" s="44"/>
      <c r="W22" s="44"/>
    </row>
    <row r="23" spans="1:23" s="3" customFormat="1" x14ac:dyDescent="0.25">
      <c r="A23" s="18">
        <v>10</v>
      </c>
      <c r="B23" s="5" t="s">
        <v>14</v>
      </c>
      <c r="C23" s="11" t="s">
        <v>44</v>
      </c>
      <c r="D23" s="45">
        <v>1</v>
      </c>
      <c r="E23" s="12">
        <v>9280</v>
      </c>
      <c r="F23" s="7">
        <v>5864.5</v>
      </c>
      <c r="G23" s="13">
        <v>56666</v>
      </c>
      <c r="H23" s="16">
        <v>9280</v>
      </c>
      <c r="I23" s="7">
        <v>5864.5</v>
      </c>
      <c r="J23" s="13">
        <v>56666</v>
      </c>
      <c r="K23" s="16">
        <v>9280</v>
      </c>
      <c r="L23" s="7">
        <v>5864.5</v>
      </c>
      <c r="M23" s="25"/>
      <c r="N23" s="13">
        <v>56666</v>
      </c>
      <c r="O23" s="13">
        <v>374158.25</v>
      </c>
      <c r="P23" s="13">
        <f>374158.25*12</f>
        <v>4489899</v>
      </c>
      <c r="Q23" s="15"/>
      <c r="R23" s="13"/>
      <c r="S23" s="44" t="str">
        <f t="shared" si="2"/>
        <v>Ok</v>
      </c>
      <c r="T23" s="44" t="str">
        <f t="shared" si="0"/>
        <v>Ok</v>
      </c>
      <c r="U23" s="44" t="str">
        <f t="shared" si="1"/>
        <v>Ok</v>
      </c>
      <c r="V23" s="44"/>
      <c r="W23" s="44"/>
    </row>
    <row r="24" spans="1:23" s="3" customFormat="1" x14ac:dyDescent="0.25">
      <c r="A24" s="82">
        <v>11</v>
      </c>
      <c r="B24" s="84" t="s">
        <v>15</v>
      </c>
      <c r="C24" s="11" t="s">
        <v>45</v>
      </c>
      <c r="D24" s="45">
        <v>1</v>
      </c>
      <c r="E24" s="14">
        <v>99870.22</v>
      </c>
      <c r="F24" s="8">
        <v>2864</v>
      </c>
      <c r="G24" s="15">
        <v>2272</v>
      </c>
      <c r="H24" s="17">
        <v>99870.22</v>
      </c>
      <c r="I24" s="8">
        <v>2864</v>
      </c>
      <c r="J24" s="15">
        <v>2272</v>
      </c>
      <c r="K24" s="17">
        <v>99870.22</v>
      </c>
      <c r="L24" s="8">
        <v>2864</v>
      </c>
      <c r="M24" s="25"/>
      <c r="N24" s="15">
        <v>2272</v>
      </c>
      <c r="O24" s="15"/>
      <c r="P24" s="15"/>
      <c r="Q24" s="15">
        <f t="shared" si="5"/>
        <v>419153.56</v>
      </c>
      <c r="R24" s="13">
        <f t="shared" si="6"/>
        <v>5029842.72</v>
      </c>
      <c r="S24" s="44" t="str">
        <f t="shared" si="2"/>
        <v>Ok</v>
      </c>
      <c r="T24" s="44" t="str">
        <f t="shared" si="0"/>
        <v>Ok</v>
      </c>
      <c r="U24" s="44" t="str">
        <f t="shared" si="1"/>
        <v>Ok</v>
      </c>
      <c r="V24" s="44"/>
      <c r="W24" s="44"/>
    </row>
    <row r="25" spans="1:23" s="3" customFormat="1" x14ac:dyDescent="0.25">
      <c r="A25" s="83"/>
      <c r="B25" s="85"/>
      <c r="C25" s="11" t="s">
        <v>44</v>
      </c>
      <c r="D25" s="45">
        <v>1</v>
      </c>
      <c r="E25" s="12">
        <v>2327</v>
      </c>
      <c r="F25" s="7">
        <v>2343.1999999999998</v>
      </c>
      <c r="G25" s="13">
        <v>7577.6</v>
      </c>
      <c r="H25" s="16">
        <v>2327</v>
      </c>
      <c r="I25" s="7">
        <v>2343.1999999999998</v>
      </c>
      <c r="J25" s="13">
        <v>7577.6</v>
      </c>
      <c r="K25" s="16">
        <v>2327</v>
      </c>
      <c r="L25" s="7">
        <v>2343.1999999999998</v>
      </c>
      <c r="M25" s="25"/>
      <c r="N25" s="13">
        <v>7577.6</v>
      </c>
      <c r="O25" s="66">
        <f>31582.21*1.16</f>
        <v>36635.363599999997</v>
      </c>
      <c r="P25" s="66">
        <f>+O25*12</f>
        <v>439624.36319999996</v>
      </c>
      <c r="Q25" s="15"/>
      <c r="R25" s="13"/>
      <c r="S25" s="44" t="str">
        <f t="shared" si="2"/>
        <v>Ok</v>
      </c>
      <c r="T25" s="44" t="str">
        <f t="shared" si="0"/>
        <v>Ok</v>
      </c>
      <c r="U25" s="44" t="str">
        <f t="shared" si="1"/>
        <v>Ok</v>
      </c>
      <c r="V25" s="44"/>
      <c r="W25" s="44"/>
    </row>
    <row r="26" spans="1:23" s="3" customFormat="1" x14ac:dyDescent="0.25">
      <c r="A26" s="82">
        <v>12</v>
      </c>
      <c r="B26" s="84" t="s">
        <v>16</v>
      </c>
      <c r="C26" s="11" t="s">
        <v>45</v>
      </c>
      <c r="D26" s="50">
        <v>1</v>
      </c>
      <c r="E26" s="9">
        <v>27530.89</v>
      </c>
      <c r="F26" s="9">
        <v>3125.69</v>
      </c>
      <c r="G26" s="66"/>
      <c r="H26" s="9">
        <v>27530.89</v>
      </c>
      <c r="I26" s="9">
        <v>3125.69</v>
      </c>
      <c r="J26" s="66"/>
      <c r="K26" s="9">
        <v>27530.89</v>
      </c>
      <c r="L26" s="9">
        <v>3125.69</v>
      </c>
      <c r="M26" s="25"/>
      <c r="N26" s="13"/>
      <c r="O26" s="13"/>
      <c r="P26" s="13"/>
      <c r="Q26" s="15">
        <f t="shared" ref="Q26" si="7">+R26/12</f>
        <v>457452.54572500003</v>
      </c>
      <c r="R26" s="13">
        <f t="shared" ref="R26" si="8">+L26*1756.23</f>
        <v>5489430.5487000002</v>
      </c>
      <c r="S26" s="44" t="str">
        <f t="shared" si="2"/>
        <v>Ok</v>
      </c>
      <c r="T26" s="44" t="str">
        <f t="shared" si="0"/>
        <v>Ok</v>
      </c>
      <c r="U26" s="44" t="str">
        <f t="shared" si="1"/>
        <v>Ok</v>
      </c>
      <c r="V26" s="44"/>
      <c r="W26" s="44"/>
    </row>
    <row r="27" spans="1:23" s="3" customFormat="1" x14ac:dyDescent="0.25">
      <c r="A27" s="83"/>
      <c r="B27" s="85"/>
      <c r="C27" s="11" t="s">
        <v>44</v>
      </c>
      <c r="D27" s="45">
        <v>0</v>
      </c>
      <c r="E27" s="14"/>
      <c r="F27" s="8"/>
      <c r="G27" s="15"/>
      <c r="H27" s="17"/>
      <c r="I27" s="8"/>
      <c r="J27" s="15"/>
      <c r="K27" s="20">
        <v>1500</v>
      </c>
      <c r="L27" s="21">
        <v>1303.8</v>
      </c>
      <c r="M27" s="24">
        <v>0.1</v>
      </c>
      <c r="N27" s="15"/>
      <c r="O27" s="15"/>
      <c r="P27" s="15"/>
      <c r="Q27" s="15"/>
      <c r="R27" s="13"/>
      <c r="S27" s="44" t="str">
        <f t="shared" si="2"/>
        <v>Dif 2022-2023</v>
      </c>
      <c r="T27" s="44" t="str">
        <f t="shared" ref="T27:T58" si="9">IF(F27&lt;&gt;I27,"Dif 2021-2022", IF(L27&lt;&gt;I27,"Dif 2022-2023","Ok"))</f>
        <v>Dif 2022-2023</v>
      </c>
      <c r="U27" s="44" t="str">
        <f t="shared" si="1"/>
        <v>Ok</v>
      </c>
      <c r="V27" s="44"/>
      <c r="W27" s="44"/>
    </row>
    <row r="28" spans="1:23" s="3" customFormat="1" x14ac:dyDescent="0.25">
      <c r="A28" s="18">
        <v>13</v>
      </c>
      <c r="B28" s="5" t="s">
        <v>17</v>
      </c>
      <c r="C28" s="11" t="s">
        <v>45</v>
      </c>
      <c r="D28" s="45">
        <v>1</v>
      </c>
      <c r="E28" s="14">
        <v>7999.68</v>
      </c>
      <c r="F28" s="8">
        <v>2412</v>
      </c>
      <c r="G28" s="15">
        <v>2276</v>
      </c>
      <c r="H28" s="17">
        <v>7999.68</v>
      </c>
      <c r="I28" s="8">
        <v>2412</v>
      </c>
      <c r="J28" s="15">
        <v>2276</v>
      </c>
      <c r="K28" s="17">
        <v>7999.68</v>
      </c>
      <c r="L28" s="8">
        <v>2412</v>
      </c>
      <c r="M28" s="25"/>
      <c r="N28" s="15">
        <v>2276</v>
      </c>
      <c r="O28" s="15"/>
      <c r="P28" s="15"/>
      <c r="Q28" s="15">
        <f t="shared" si="5"/>
        <v>353002.23</v>
      </c>
      <c r="R28" s="13">
        <f t="shared" ref="R28:R35" si="10">+L28*1756.23</f>
        <v>4236026.76</v>
      </c>
      <c r="S28" s="44" t="str">
        <f t="shared" si="2"/>
        <v>Ok</v>
      </c>
      <c r="T28" s="44" t="str">
        <f t="shared" si="9"/>
        <v>Ok</v>
      </c>
      <c r="U28" s="44" t="str">
        <f t="shared" si="1"/>
        <v>Ok</v>
      </c>
      <c r="V28" s="44"/>
      <c r="W28" s="44"/>
    </row>
    <row r="29" spans="1:23" s="3" customFormat="1" x14ac:dyDescent="0.25">
      <c r="A29" s="18">
        <v>14</v>
      </c>
      <c r="B29" s="5" t="s">
        <v>18</v>
      </c>
      <c r="C29" s="11" t="s">
        <v>44</v>
      </c>
      <c r="D29" s="45">
        <v>1</v>
      </c>
      <c r="E29" s="12">
        <v>44000</v>
      </c>
      <c r="F29" s="7">
        <v>9823.07</v>
      </c>
      <c r="G29" s="13">
        <v>62298.9</v>
      </c>
      <c r="H29" s="16">
        <v>44000</v>
      </c>
      <c r="I29" s="7">
        <v>9823.07</v>
      </c>
      <c r="J29" s="13">
        <v>62298.9</v>
      </c>
      <c r="K29" s="43">
        <v>44000</v>
      </c>
      <c r="L29" s="9">
        <v>11923.07</v>
      </c>
      <c r="M29" s="26"/>
      <c r="N29" s="13">
        <v>62298.9</v>
      </c>
      <c r="O29" s="13">
        <f>1817000*1.16</f>
        <v>2107720</v>
      </c>
      <c r="P29" s="13">
        <f>+O29*12</f>
        <v>25292640</v>
      </c>
      <c r="Q29" s="15"/>
      <c r="R29" s="13"/>
      <c r="S29" s="44" t="str">
        <f t="shared" si="2"/>
        <v>Ok</v>
      </c>
      <c r="T29" s="44" t="str">
        <f t="shared" si="9"/>
        <v>Dif 2022-2023</v>
      </c>
      <c r="U29" s="44" t="str">
        <f t="shared" si="1"/>
        <v>Ok</v>
      </c>
      <c r="V29" s="44"/>
      <c r="W29" s="44"/>
    </row>
    <row r="30" spans="1:23" s="3" customFormat="1" x14ac:dyDescent="0.25">
      <c r="A30" s="18">
        <v>15</v>
      </c>
      <c r="B30" s="5" t="s">
        <v>19</v>
      </c>
      <c r="C30" s="11" t="s">
        <v>45</v>
      </c>
      <c r="D30" s="45">
        <v>1</v>
      </c>
      <c r="E30" s="14">
        <f>32512+1534.86</f>
        <v>34046.86</v>
      </c>
      <c r="F30" s="8">
        <f>29187+744</f>
        <v>29931</v>
      </c>
      <c r="G30" s="15">
        <f>735.68+15107</f>
        <v>15842.68</v>
      </c>
      <c r="H30" s="17">
        <f>32512+1534.86</f>
        <v>34046.86</v>
      </c>
      <c r="I30" s="8">
        <f>29187+744</f>
        <v>29931</v>
      </c>
      <c r="J30" s="15">
        <f>735.68+15107</f>
        <v>15842.68</v>
      </c>
      <c r="K30" s="17">
        <f>32512+1534.86</f>
        <v>34046.86</v>
      </c>
      <c r="L30" s="8">
        <f>29187+744</f>
        <v>29931</v>
      </c>
      <c r="M30" s="25"/>
      <c r="N30" s="15">
        <f>735.68+15107</f>
        <v>15842.68</v>
      </c>
      <c r="O30" s="15"/>
      <c r="P30" s="15"/>
      <c r="Q30" s="15">
        <f t="shared" si="5"/>
        <v>4380476.6775000002</v>
      </c>
      <c r="R30" s="13">
        <f t="shared" si="10"/>
        <v>52565720.130000003</v>
      </c>
      <c r="S30" s="44" t="str">
        <f t="shared" si="2"/>
        <v>Ok</v>
      </c>
      <c r="T30" s="44" t="str">
        <f t="shared" si="9"/>
        <v>Ok</v>
      </c>
      <c r="U30" s="44" t="str">
        <f t="shared" si="1"/>
        <v>Ok</v>
      </c>
      <c r="V30" s="44"/>
      <c r="W30" s="44"/>
    </row>
    <row r="31" spans="1:23" s="3" customFormat="1" x14ac:dyDescent="0.25">
      <c r="A31" s="82">
        <v>16</v>
      </c>
      <c r="B31" s="84" t="s">
        <v>20</v>
      </c>
      <c r="C31" s="11" t="s">
        <v>45</v>
      </c>
      <c r="D31" s="45">
        <v>1</v>
      </c>
      <c r="E31" s="14">
        <v>2990.4</v>
      </c>
      <c r="F31" s="8">
        <v>2929</v>
      </c>
      <c r="G31" s="15">
        <v>3572.16</v>
      </c>
      <c r="H31" s="17">
        <v>2990.4</v>
      </c>
      <c r="I31" s="8">
        <v>2929</v>
      </c>
      <c r="J31" s="15">
        <v>3572.16</v>
      </c>
      <c r="K31" s="17">
        <f>+H31</f>
        <v>2990.4</v>
      </c>
      <c r="L31" s="8">
        <f>+I31</f>
        <v>2929</v>
      </c>
      <c r="M31" s="26"/>
      <c r="N31" s="15"/>
      <c r="O31" s="15"/>
      <c r="P31" s="15"/>
      <c r="Q31" s="15">
        <f t="shared" ref="Q31" si="11">+R31/12</f>
        <v>428666.47249999997</v>
      </c>
      <c r="R31" s="13">
        <f t="shared" si="10"/>
        <v>5143997.67</v>
      </c>
      <c r="S31" s="44" t="str">
        <f t="shared" si="2"/>
        <v>Ok</v>
      </c>
      <c r="T31" s="44" t="str">
        <f t="shared" si="9"/>
        <v>Ok</v>
      </c>
      <c r="U31" s="44" t="str">
        <f t="shared" si="1"/>
        <v>Dif 2022-2023</v>
      </c>
      <c r="V31" s="44"/>
      <c r="W31" s="44"/>
    </row>
    <row r="32" spans="1:23" s="3" customFormat="1" x14ac:dyDescent="0.25">
      <c r="A32" s="83"/>
      <c r="B32" s="85"/>
      <c r="C32" s="11" t="s">
        <v>44</v>
      </c>
      <c r="D32" s="45">
        <v>0</v>
      </c>
      <c r="E32" s="14"/>
      <c r="F32" s="8"/>
      <c r="G32" s="15"/>
      <c r="H32" s="17"/>
      <c r="I32" s="8"/>
      <c r="J32" s="15"/>
      <c r="K32" s="20">
        <v>28453.33</v>
      </c>
      <c r="L32" s="21">
        <v>11147.29</v>
      </c>
      <c r="M32" s="24">
        <v>0.1</v>
      </c>
      <c r="N32" s="15"/>
      <c r="O32" s="15"/>
      <c r="P32" s="15"/>
      <c r="Q32" s="15"/>
      <c r="R32" s="13"/>
      <c r="S32" s="44" t="str">
        <f t="shared" si="2"/>
        <v>Dif 2022-2023</v>
      </c>
      <c r="T32" s="44" t="str">
        <f t="shared" si="9"/>
        <v>Dif 2022-2023</v>
      </c>
      <c r="U32" s="44" t="str">
        <f t="shared" si="1"/>
        <v>Ok</v>
      </c>
      <c r="V32" s="44"/>
      <c r="W32" s="44"/>
    </row>
    <row r="33" spans="1:23" s="3" customFormat="1" x14ac:dyDescent="0.25">
      <c r="A33" s="18">
        <v>17</v>
      </c>
      <c r="B33" s="5" t="s">
        <v>21</v>
      </c>
      <c r="C33" s="11" t="s">
        <v>45</v>
      </c>
      <c r="D33" s="45">
        <v>1</v>
      </c>
      <c r="E33" s="14">
        <v>56762.400000000001</v>
      </c>
      <c r="F33" s="8">
        <v>4912</v>
      </c>
      <c r="G33" s="15">
        <v>5500</v>
      </c>
      <c r="H33" s="17">
        <v>56762.400000000001</v>
      </c>
      <c r="I33" s="8">
        <v>4912</v>
      </c>
      <c r="J33" s="15">
        <v>5500</v>
      </c>
      <c r="K33" s="17">
        <v>56762.400000000001</v>
      </c>
      <c r="L33" s="8">
        <v>4912</v>
      </c>
      <c r="M33" s="25"/>
      <c r="N33" s="15">
        <v>5500</v>
      </c>
      <c r="O33" s="15"/>
      <c r="P33" s="15"/>
      <c r="Q33" s="15">
        <f t="shared" si="5"/>
        <v>718883.48</v>
      </c>
      <c r="R33" s="13">
        <f t="shared" si="10"/>
        <v>8626601.7599999998</v>
      </c>
      <c r="S33" s="44" t="str">
        <f t="shared" si="2"/>
        <v>Ok</v>
      </c>
      <c r="T33" s="44" t="str">
        <f t="shared" si="9"/>
        <v>Ok</v>
      </c>
      <c r="U33" s="44" t="str">
        <f t="shared" si="1"/>
        <v>Ok</v>
      </c>
      <c r="V33" s="44"/>
      <c r="W33" s="44"/>
    </row>
    <row r="34" spans="1:23" s="3" customFormat="1" x14ac:dyDescent="0.25">
      <c r="A34" s="18">
        <v>18</v>
      </c>
      <c r="B34" s="5" t="s">
        <v>22</v>
      </c>
      <c r="C34" s="11" t="s">
        <v>45</v>
      </c>
      <c r="D34" s="45">
        <v>1</v>
      </c>
      <c r="E34" s="14">
        <f>356+558+84340</f>
        <v>85254</v>
      </c>
      <c r="F34" s="8">
        <f>270+530.9+1395</f>
        <v>2195.9</v>
      </c>
      <c r="G34" s="15">
        <f>426+457+2090</f>
        <v>2973</v>
      </c>
      <c r="H34" s="17">
        <f>356+558+84340</f>
        <v>85254</v>
      </c>
      <c r="I34" s="8">
        <f>270+530.9+1395</f>
        <v>2195.9</v>
      </c>
      <c r="J34" s="15">
        <f>426+457+2090</f>
        <v>2973</v>
      </c>
      <c r="K34" s="17">
        <f>356+558+84340</f>
        <v>85254</v>
      </c>
      <c r="L34" s="8">
        <f>270+530.9+1395</f>
        <v>2195.9</v>
      </c>
      <c r="M34" s="25"/>
      <c r="N34" s="15">
        <f>426+457+2090</f>
        <v>2973</v>
      </c>
      <c r="O34" s="15"/>
      <c r="P34" s="15"/>
      <c r="Q34" s="15">
        <f t="shared" si="5"/>
        <v>321375.45475000003</v>
      </c>
      <c r="R34" s="13">
        <f t="shared" si="10"/>
        <v>3856505.4570000004</v>
      </c>
      <c r="S34" s="44" t="str">
        <f t="shared" si="2"/>
        <v>Ok</v>
      </c>
      <c r="T34" s="44" t="str">
        <f t="shared" si="9"/>
        <v>Ok</v>
      </c>
      <c r="U34" s="44" t="str">
        <f t="shared" si="1"/>
        <v>Ok</v>
      </c>
      <c r="V34" s="44"/>
      <c r="W34" s="44"/>
    </row>
    <row r="35" spans="1:23" s="3" customFormat="1" x14ac:dyDescent="0.25">
      <c r="A35" s="82">
        <v>19</v>
      </c>
      <c r="B35" s="84" t="s">
        <v>23</v>
      </c>
      <c r="C35" s="11" t="s">
        <v>45</v>
      </c>
      <c r="D35" s="45">
        <v>2</v>
      </c>
      <c r="E35" s="14">
        <v>18854.669999999998</v>
      </c>
      <c r="F35" s="8">
        <v>3102</v>
      </c>
      <c r="G35" s="15">
        <v>2500</v>
      </c>
      <c r="H35" s="14">
        <v>18854.669999999998</v>
      </c>
      <c r="I35" s="8">
        <v>3102</v>
      </c>
      <c r="J35" s="15">
        <v>2500</v>
      </c>
      <c r="K35" s="14">
        <v>18854.669999999998</v>
      </c>
      <c r="L35" s="8">
        <v>3102</v>
      </c>
      <c r="M35" s="8"/>
      <c r="N35" s="49">
        <v>2500</v>
      </c>
      <c r="O35" s="15"/>
      <c r="P35" s="15"/>
      <c r="Q35" s="15">
        <f t="shared" si="5"/>
        <v>453985.45500000002</v>
      </c>
      <c r="R35" s="13">
        <f t="shared" si="10"/>
        <v>5447825.46</v>
      </c>
      <c r="S35" s="44" t="str">
        <f t="shared" si="2"/>
        <v>Ok</v>
      </c>
      <c r="T35" s="44" t="str">
        <f t="shared" si="9"/>
        <v>Ok</v>
      </c>
      <c r="U35" s="44" t="str">
        <f t="shared" si="1"/>
        <v>Ok</v>
      </c>
      <c r="V35" s="44"/>
      <c r="W35" s="44"/>
    </row>
    <row r="36" spans="1:23" s="3" customFormat="1" x14ac:dyDescent="0.25">
      <c r="A36" s="83"/>
      <c r="B36" s="85"/>
      <c r="C36" s="11" t="s">
        <v>62</v>
      </c>
      <c r="D36" s="45">
        <v>0</v>
      </c>
      <c r="E36" s="12"/>
      <c r="F36" s="7"/>
      <c r="G36" s="13"/>
      <c r="H36" s="16">
        <v>2745</v>
      </c>
      <c r="I36" s="7">
        <v>2700.39</v>
      </c>
      <c r="J36" s="13"/>
      <c r="K36" s="16">
        <v>2745</v>
      </c>
      <c r="L36" s="7">
        <v>2700.39</v>
      </c>
      <c r="M36" s="25"/>
      <c r="N36" s="13"/>
      <c r="O36" s="13"/>
      <c r="P36" s="13"/>
      <c r="Q36" s="15">
        <f t="shared" ref="Q36" si="12">+R36/12</f>
        <v>395208.827475</v>
      </c>
      <c r="R36" s="13">
        <f t="shared" ref="R36" si="13">+L36*1756.23</f>
        <v>4742505.9297000002</v>
      </c>
      <c r="S36" s="44" t="str">
        <f t="shared" si="2"/>
        <v>Dif 2021-2022</v>
      </c>
      <c r="T36" s="44" t="str">
        <f t="shared" si="9"/>
        <v>Dif 2021-2022</v>
      </c>
      <c r="U36" s="44" t="str">
        <f t="shared" si="1"/>
        <v>Ok</v>
      </c>
      <c r="V36" s="44"/>
      <c r="W36" s="44"/>
    </row>
    <row r="37" spans="1:23" s="3" customFormat="1" x14ac:dyDescent="0.25">
      <c r="A37" s="18">
        <v>20</v>
      </c>
      <c r="B37" s="5" t="s">
        <v>24</v>
      </c>
      <c r="C37" s="11" t="s">
        <v>45</v>
      </c>
      <c r="D37" s="45">
        <v>1</v>
      </c>
      <c r="E37" s="14">
        <v>27571</v>
      </c>
      <c r="F37" s="8">
        <v>8545</v>
      </c>
      <c r="G37" s="15"/>
      <c r="H37" s="17">
        <v>27571</v>
      </c>
      <c r="I37" s="8">
        <v>8545</v>
      </c>
      <c r="J37" s="15"/>
      <c r="K37" s="17">
        <v>27571</v>
      </c>
      <c r="L37" s="8">
        <v>8545</v>
      </c>
      <c r="M37" s="25"/>
      <c r="N37" s="15"/>
      <c r="O37" s="15"/>
      <c r="P37" s="15"/>
      <c r="Q37" s="15">
        <f t="shared" si="5"/>
        <v>1250582.1125</v>
      </c>
      <c r="R37" s="13">
        <f t="shared" ref="R37:R50" si="14">+L37*1756.23</f>
        <v>15006985.35</v>
      </c>
      <c r="S37" s="44" t="str">
        <f t="shared" si="2"/>
        <v>Ok</v>
      </c>
      <c r="T37" s="44" t="str">
        <f t="shared" si="9"/>
        <v>Ok</v>
      </c>
      <c r="U37" s="44" t="str">
        <f t="shared" si="1"/>
        <v>Ok</v>
      </c>
      <c r="V37" s="44"/>
      <c r="W37" s="44"/>
    </row>
    <row r="38" spans="1:23" s="3" customFormat="1" x14ac:dyDescent="0.25">
      <c r="A38" s="82">
        <v>21</v>
      </c>
      <c r="B38" s="84" t="s">
        <v>25</v>
      </c>
      <c r="C38" s="11" t="s">
        <v>45</v>
      </c>
      <c r="D38" s="45">
        <v>1</v>
      </c>
      <c r="E38" s="14">
        <v>8700</v>
      </c>
      <c r="F38" s="8">
        <v>6248</v>
      </c>
      <c r="G38" s="15">
        <v>4778</v>
      </c>
      <c r="H38" s="17">
        <v>8700</v>
      </c>
      <c r="I38" s="8">
        <v>6248</v>
      </c>
      <c r="J38" s="15">
        <v>4778</v>
      </c>
      <c r="K38" s="17">
        <v>8700</v>
      </c>
      <c r="L38" s="8">
        <v>6248</v>
      </c>
      <c r="M38" s="25"/>
      <c r="N38" s="15">
        <v>4778</v>
      </c>
      <c r="O38" s="15"/>
      <c r="P38" s="15"/>
      <c r="Q38" s="15">
        <f t="shared" si="5"/>
        <v>914410.42</v>
      </c>
      <c r="R38" s="13">
        <f t="shared" si="14"/>
        <v>10972925.040000001</v>
      </c>
      <c r="S38" s="44" t="str">
        <f t="shared" si="2"/>
        <v>Ok</v>
      </c>
      <c r="T38" s="44" t="str">
        <f t="shared" si="9"/>
        <v>Ok</v>
      </c>
      <c r="U38" s="44" t="str">
        <f t="shared" si="1"/>
        <v>Ok</v>
      </c>
      <c r="V38" s="44"/>
      <c r="W38" s="44"/>
    </row>
    <row r="39" spans="1:23" s="3" customFormat="1" x14ac:dyDescent="0.25">
      <c r="A39" s="83"/>
      <c r="B39" s="85"/>
      <c r="C39" s="11" t="s">
        <v>45</v>
      </c>
      <c r="D39" s="45">
        <v>1</v>
      </c>
      <c r="E39" s="14"/>
      <c r="F39" s="8"/>
      <c r="G39" s="15"/>
      <c r="H39" s="17"/>
      <c r="I39" s="8"/>
      <c r="J39" s="15"/>
      <c r="K39" s="17">
        <v>6731.2</v>
      </c>
      <c r="L39" s="8">
        <v>4603.12</v>
      </c>
      <c r="M39" s="25"/>
      <c r="N39" s="15"/>
      <c r="O39" s="15"/>
      <c r="P39" s="15"/>
      <c r="Q39" s="15">
        <f t="shared" si="5"/>
        <v>673678.11979999999</v>
      </c>
      <c r="R39" s="13">
        <f t="shared" si="14"/>
        <v>8084137.4375999998</v>
      </c>
      <c r="S39" s="44" t="str">
        <f t="shared" si="2"/>
        <v>Dif 2022-2023</v>
      </c>
      <c r="T39" s="44" t="str">
        <f t="shared" si="9"/>
        <v>Dif 2022-2023</v>
      </c>
      <c r="U39" s="44" t="str">
        <f t="shared" si="1"/>
        <v>Ok</v>
      </c>
      <c r="V39" s="44"/>
      <c r="W39" s="44"/>
    </row>
    <row r="40" spans="1:23" s="3" customFormat="1" x14ac:dyDescent="0.25">
      <c r="A40" s="18">
        <v>22</v>
      </c>
      <c r="B40" s="5" t="s">
        <v>26</v>
      </c>
      <c r="C40" s="11" t="s">
        <v>45</v>
      </c>
      <c r="D40" s="45">
        <v>1</v>
      </c>
      <c r="E40" s="14">
        <v>11904</v>
      </c>
      <c r="F40" s="8">
        <v>5829</v>
      </c>
      <c r="G40" s="15">
        <v>5283</v>
      </c>
      <c r="H40" s="14">
        <v>11904</v>
      </c>
      <c r="I40" s="8">
        <v>5829</v>
      </c>
      <c r="J40" s="15">
        <v>5283</v>
      </c>
      <c r="K40" s="17">
        <v>11904</v>
      </c>
      <c r="L40" s="8">
        <v>5829</v>
      </c>
      <c r="M40" s="25"/>
      <c r="N40" s="15">
        <v>5283</v>
      </c>
      <c r="O40" s="15"/>
      <c r="P40" s="15"/>
      <c r="Q40" s="15">
        <f t="shared" si="5"/>
        <v>853088.72250000003</v>
      </c>
      <c r="R40" s="13">
        <f t="shared" si="14"/>
        <v>10237064.67</v>
      </c>
      <c r="S40" s="44" t="str">
        <f t="shared" si="2"/>
        <v>Ok</v>
      </c>
      <c r="T40" s="44" t="str">
        <f t="shared" si="9"/>
        <v>Ok</v>
      </c>
      <c r="U40" s="44" t="str">
        <f t="shared" si="1"/>
        <v>Ok</v>
      </c>
      <c r="V40" s="44"/>
      <c r="W40" s="44"/>
    </row>
    <row r="41" spans="1:23" s="3" customFormat="1" x14ac:dyDescent="0.25">
      <c r="A41" s="18">
        <v>23</v>
      </c>
      <c r="B41" s="5" t="s">
        <v>27</v>
      </c>
      <c r="C41" s="11" t="s">
        <v>45</v>
      </c>
      <c r="D41" s="45">
        <v>1</v>
      </c>
      <c r="E41" s="14">
        <v>7230</v>
      </c>
      <c r="F41" s="8">
        <v>4400.12</v>
      </c>
      <c r="G41" s="15">
        <v>3300</v>
      </c>
      <c r="H41" s="17">
        <v>7230</v>
      </c>
      <c r="I41" s="8">
        <v>4400.12</v>
      </c>
      <c r="J41" s="15">
        <v>3300</v>
      </c>
      <c r="K41" s="17">
        <v>7230</v>
      </c>
      <c r="L41" s="8">
        <v>4400.12</v>
      </c>
      <c r="M41" s="25"/>
      <c r="N41" s="15">
        <v>3300</v>
      </c>
      <c r="O41" s="15"/>
      <c r="P41" s="15"/>
      <c r="Q41" s="15">
        <f t="shared" si="5"/>
        <v>643968.56229999999</v>
      </c>
      <c r="R41" s="13">
        <f t="shared" si="14"/>
        <v>7727622.7476000004</v>
      </c>
      <c r="S41" s="44" t="str">
        <f t="shared" si="2"/>
        <v>Ok</v>
      </c>
      <c r="T41" s="44" t="str">
        <f t="shared" si="9"/>
        <v>Ok</v>
      </c>
      <c r="U41" s="44" t="str">
        <f t="shared" si="1"/>
        <v>Ok</v>
      </c>
      <c r="V41" s="44"/>
      <c r="W41" s="44"/>
    </row>
    <row r="42" spans="1:23" s="3" customFormat="1" x14ac:dyDescent="0.25">
      <c r="A42" s="82">
        <v>24</v>
      </c>
      <c r="B42" s="84" t="s">
        <v>28</v>
      </c>
      <c r="C42" s="11" t="s">
        <v>45</v>
      </c>
      <c r="D42" s="45">
        <v>1</v>
      </c>
      <c r="E42" s="14">
        <v>3391.88</v>
      </c>
      <c r="F42" s="8">
        <v>2577</v>
      </c>
      <c r="G42" s="15">
        <v>2540</v>
      </c>
      <c r="H42" s="17">
        <v>3391.88</v>
      </c>
      <c r="I42" s="8">
        <v>2577</v>
      </c>
      <c r="J42" s="15">
        <v>2540</v>
      </c>
      <c r="K42" s="17">
        <v>3391.88</v>
      </c>
      <c r="L42" s="8">
        <v>2577</v>
      </c>
      <c r="M42" s="25"/>
      <c r="N42" s="15">
        <v>2540</v>
      </c>
      <c r="O42" s="15"/>
      <c r="P42" s="15"/>
      <c r="Q42" s="15">
        <f t="shared" si="5"/>
        <v>377150.39250000002</v>
      </c>
      <c r="R42" s="13">
        <f t="shared" si="14"/>
        <v>4525804.71</v>
      </c>
      <c r="S42" s="44" t="str">
        <f t="shared" si="2"/>
        <v>Ok</v>
      </c>
      <c r="T42" s="44" t="str">
        <f t="shared" si="9"/>
        <v>Ok</v>
      </c>
      <c r="U42" s="44" t="str">
        <f t="shared" si="1"/>
        <v>Ok</v>
      </c>
      <c r="V42" s="44"/>
      <c r="W42" s="44"/>
    </row>
    <row r="43" spans="1:23" s="3" customFormat="1" x14ac:dyDescent="0.25">
      <c r="A43" s="83"/>
      <c r="B43" s="85"/>
      <c r="C43" s="11" t="s">
        <v>44</v>
      </c>
      <c r="D43" s="45">
        <v>1</v>
      </c>
      <c r="E43" s="12"/>
      <c r="F43" s="7"/>
      <c r="G43" s="13"/>
      <c r="H43" s="16"/>
      <c r="I43" s="7"/>
      <c r="J43" s="13"/>
      <c r="K43" s="16">
        <v>1427</v>
      </c>
      <c r="L43" s="7">
        <v>1427</v>
      </c>
      <c r="M43" s="25"/>
      <c r="N43" s="13"/>
      <c r="O43" s="13">
        <f>308968.5*1.16</f>
        <v>358403.45999999996</v>
      </c>
      <c r="P43" s="13">
        <f>358403.46*12</f>
        <v>4300841.5200000005</v>
      </c>
      <c r="Q43" s="15"/>
      <c r="R43" s="13"/>
      <c r="S43" s="44" t="str">
        <f t="shared" si="2"/>
        <v>Dif 2022-2023</v>
      </c>
      <c r="T43" s="44" t="str">
        <f t="shared" si="9"/>
        <v>Dif 2022-2023</v>
      </c>
      <c r="U43" s="44" t="str">
        <f t="shared" si="1"/>
        <v>Ok</v>
      </c>
      <c r="V43" s="44"/>
      <c r="W43" s="44"/>
    </row>
    <row r="44" spans="1:23" s="3" customFormat="1" x14ac:dyDescent="0.25">
      <c r="A44" s="18">
        <v>25</v>
      </c>
      <c r="B44" s="5" t="s">
        <v>29</v>
      </c>
      <c r="C44" s="11" t="s">
        <v>45</v>
      </c>
      <c r="D44" s="45">
        <v>1</v>
      </c>
      <c r="E44" s="14">
        <v>4380</v>
      </c>
      <c r="F44" s="8">
        <v>1080</v>
      </c>
      <c r="G44" s="15"/>
      <c r="H44" s="14">
        <v>4380</v>
      </c>
      <c r="I44" s="8">
        <v>1080</v>
      </c>
      <c r="J44" s="15"/>
      <c r="K44" s="17">
        <v>4380</v>
      </c>
      <c r="L44" s="8">
        <v>1080</v>
      </c>
      <c r="M44" s="25"/>
      <c r="N44" s="15"/>
      <c r="O44" s="15"/>
      <c r="P44" s="15"/>
      <c r="Q44" s="15">
        <f t="shared" si="5"/>
        <v>158060.69999999998</v>
      </c>
      <c r="R44" s="13">
        <f t="shared" si="14"/>
        <v>1896728.4</v>
      </c>
      <c r="S44" s="44" t="str">
        <f t="shared" si="2"/>
        <v>Ok</v>
      </c>
      <c r="T44" s="44" t="str">
        <f t="shared" si="9"/>
        <v>Ok</v>
      </c>
      <c r="U44" s="44" t="str">
        <f t="shared" si="1"/>
        <v>Ok</v>
      </c>
      <c r="V44" s="44"/>
      <c r="W44" s="44"/>
    </row>
    <row r="45" spans="1:23" s="3" customFormat="1" x14ac:dyDescent="0.25">
      <c r="A45" s="19">
        <v>26</v>
      </c>
      <c r="B45" s="48" t="s">
        <v>30</v>
      </c>
      <c r="C45" s="11" t="s">
        <v>45</v>
      </c>
      <c r="D45" s="45">
        <v>1</v>
      </c>
      <c r="E45" s="14">
        <v>12916.02</v>
      </c>
      <c r="F45" s="8">
        <v>5656</v>
      </c>
      <c r="G45" s="15">
        <v>4320</v>
      </c>
      <c r="H45" s="17">
        <v>17000</v>
      </c>
      <c r="I45" s="8">
        <v>7158.28</v>
      </c>
      <c r="J45" s="15">
        <v>4320</v>
      </c>
      <c r="K45" s="17">
        <v>17000</v>
      </c>
      <c r="L45" s="8">
        <v>7158.28</v>
      </c>
      <c r="M45" s="25"/>
      <c r="N45" s="15">
        <v>4320</v>
      </c>
      <c r="O45" s="15"/>
      <c r="P45" s="15"/>
      <c r="Q45" s="15">
        <f t="shared" si="5"/>
        <v>1047632.1737</v>
      </c>
      <c r="R45" s="13">
        <f t="shared" si="14"/>
        <v>12571586.0844</v>
      </c>
      <c r="S45" s="67" t="str">
        <f t="shared" si="2"/>
        <v>Dif 2021-2022</v>
      </c>
      <c r="T45" s="67" t="str">
        <f t="shared" si="9"/>
        <v>Dif 2021-2022</v>
      </c>
      <c r="U45" s="67" t="str">
        <f t="shared" si="1"/>
        <v>Ok</v>
      </c>
      <c r="V45" s="67"/>
      <c r="W45" s="44"/>
    </row>
    <row r="46" spans="1:23" s="3" customFormat="1" x14ac:dyDescent="0.25">
      <c r="A46" s="82">
        <v>27</v>
      </c>
      <c r="B46" s="84" t="s">
        <v>31</v>
      </c>
      <c r="C46" s="11" t="s">
        <v>45</v>
      </c>
      <c r="D46" s="45">
        <v>1</v>
      </c>
      <c r="E46" s="14">
        <v>95782.95</v>
      </c>
      <c r="F46" s="9">
        <v>4189.62</v>
      </c>
      <c r="G46" s="15">
        <v>2623</v>
      </c>
      <c r="H46" s="14">
        <v>95782.95</v>
      </c>
      <c r="I46" s="9">
        <v>4189.62</v>
      </c>
      <c r="J46" s="15">
        <v>2623</v>
      </c>
      <c r="K46" s="17">
        <v>95782.95</v>
      </c>
      <c r="L46" s="9">
        <v>4189.62</v>
      </c>
      <c r="M46" s="26"/>
      <c r="N46" s="15">
        <v>2623</v>
      </c>
      <c r="O46" s="15"/>
      <c r="P46" s="15"/>
      <c r="Q46" s="15">
        <f t="shared" si="5"/>
        <v>613161.36105000007</v>
      </c>
      <c r="R46" s="13">
        <f t="shared" si="14"/>
        <v>7357936.3326000003</v>
      </c>
      <c r="S46" s="44" t="str">
        <f t="shared" si="2"/>
        <v>Ok</v>
      </c>
      <c r="T46" s="44" t="str">
        <f t="shared" si="9"/>
        <v>Ok</v>
      </c>
      <c r="U46" s="44" t="str">
        <f t="shared" si="1"/>
        <v>Ok</v>
      </c>
      <c r="V46" s="44"/>
      <c r="W46" s="44"/>
    </row>
    <row r="47" spans="1:23" s="3" customFormat="1" x14ac:dyDescent="0.25">
      <c r="A47" s="83"/>
      <c r="B47" s="85"/>
      <c r="C47" s="11" t="s">
        <v>44</v>
      </c>
      <c r="D47" s="45">
        <v>1</v>
      </c>
      <c r="E47" s="12">
        <v>2000</v>
      </c>
      <c r="F47" s="7">
        <v>1625</v>
      </c>
      <c r="G47" s="13">
        <v>8250</v>
      </c>
      <c r="H47" s="16">
        <v>2000</v>
      </c>
      <c r="I47" s="7">
        <v>1625</v>
      </c>
      <c r="J47" s="13">
        <v>8250</v>
      </c>
      <c r="K47" s="12">
        <v>2000</v>
      </c>
      <c r="L47" s="7">
        <v>1625</v>
      </c>
      <c r="M47" s="25"/>
      <c r="N47" s="13"/>
      <c r="O47" s="66">
        <f>44708.09*1.16</f>
        <v>51861.384399999995</v>
      </c>
      <c r="P47" s="66">
        <f>+O47*12</f>
        <v>622336.6128</v>
      </c>
      <c r="Q47" s="15"/>
      <c r="R47" s="13"/>
      <c r="S47" s="44" t="str">
        <f t="shared" si="2"/>
        <v>Ok</v>
      </c>
      <c r="T47" s="44" t="str">
        <f t="shared" si="9"/>
        <v>Ok</v>
      </c>
      <c r="U47" s="44" t="str">
        <f t="shared" si="1"/>
        <v>Dif 2022-2023</v>
      </c>
      <c r="V47" s="44"/>
      <c r="W47" s="44"/>
    </row>
    <row r="48" spans="1:23" s="3" customFormat="1" ht="14.25" customHeight="1" x14ac:dyDescent="0.25">
      <c r="A48" s="18">
        <v>28</v>
      </c>
      <c r="B48" s="5" t="s">
        <v>32</v>
      </c>
      <c r="C48" s="11" t="s">
        <v>45</v>
      </c>
      <c r="D48" s="45">
        <v>1</v>
      </c>
      <c r="E48" s="14">
        <v>4000</v>
      </c>
      <c r="F48" s="8">
        <v>3532.41</v>
      </c>
      <c r="G48" s="15">
        <v>2243</v>
      </c>
      <c r="H48" s="17">
        <v>4000</v>
      </c>
      <c r="I48" s="8">
        <v>3532.41</v>
      </c>
      <c r="J48" s="15">
        <v>6116</v>
      </c>
      <c r="K48" s="17">
        <v>4000</v>
      </c>
      <c r="L48" s="8">
        <v>3532.41</v>
      </c>
      <c r="M48" s="25"/>
      <c r="N48" s="15">
        <v>2243</v>
      </c>
      <c r="O48" s="15"/>
      <c r="P48" s="15"/>
      <c r="Q48" s="15">
        <f t="shared" si="5"/>
        <v>516977.03452499997</v>
      </c>
      <c r="R48" s="13">
        <f t="shared" si="14"/>
        <v>6203724.4142999994</v>
      </c>
      <c r="S48" s="44" t="str">
        <f t="shared" si="2"/>
        <v>Ok</v>
      </c>
      <c r="T48" s="44" t="str">
        <f t="shared" si="9"/>
        <v>Ok</v>
      </c>
      <c r="U48" s="44" t="str">
        <f t="shared" si="1"/>
        <v>Dif 2021-2022</v>
      </c>
      <c r="V48" s="44"/>
      <c r="W48" s="44"/>
    </row>
    <row r="49" spans="1:23" s="3" customFormat="1" x14ac:dyDescent="0.25">
      <c r="A49" s="18">
        <v>29</v>
      </c>
      <c r="B49" s="5" t="s">
        <v>33</v>
      </c>
      <c r="C49" s="11" t="s">
        <v>45</v>
      </c>
      <c r="D49" s="45">
        <v>1</v>
      </c>
      <c r="E49" s="17">
        <f>46133.14+18415</f>
        <v>64548.14</v>
      </c>
      <c r="F49" s="8">
        <f>8556+680</f>
        <v>9236</v>
      </c>
      <c r="G49" s="15"/>
      <c r="H49" s="17">
        <f>46133.14+18415</f>
        <v>64548.14</v>
      </c>
      <c r="I49" s="8">
        <f>8556+680</f>
        <v>9236</v>
      </c>
      <c r="J49" s="15">
        <f>11670+35651.94</f>
        <v>47321.94</v>
      </c>
      <c r="K49" s="17">
        <f>46133.14+18415</f>
        <v>64548.14</v>
      </c>
      <c r="L49" s="8">
        <f>680+8556</f>
        <v>9236</v>
      </c>
      <c r="M49" s="25"/>
      <c r="N49" s="15"/>
      <c r="O49" s="15"/>
      <c r="P49" s="15"/>
      <c r="Q49" s="15">
        <f t="shared" si="5"/>
        <v>1351711.69</v>
      </c>
      <c r="R49" s="13">
        <f t="shared" si="14"/>
        <v>16220540.279999999</v>
      </c>
      <c r="S49" s="44" t="str">
        <f t="shared" si="2"/>
        <v>Ok</v>
      </c>
      <c r="T49" s="44" t="str">
        <f t="shared" si="9"/>
        <v>Ok</v>
      </c>
      <c r="U49" s="44" t="str">
        <f t="shared" si="1"/>
        <v>Dif 2021-2022</v>
      </c>
      <c r="V49" s="44"/>
      <c r="W49" s="44"/>
    </row>
    <row r="50" spans="1:23" s="3" customFormat="1" x14ac:dyDescent="0.25">
      <c r="A50" s="18">
        <v>30</v>
      </c>
      <c r="B50" s="5" t="s">
        <v>34</v>
      </c>
      <c r="C50" s="11" t="s">
        <v>45</v>
      </c>
      <c r="D50" s="45">
        <v>1</v>
      </c>
      <c r="E50" s="14">
        <v>6114.39</v>
      </c>
      <c r="F50" s="8">
        <v>2330</v>
      </c>
      <c r="G50" s="15">
        <v>6116</v>
      </c>
      <c r="H50" s="17">
        <v>6114.39</v>
      </c>
      <c r="I50" s="8">
        <v>2330</v>
      </c>
      <c r="J50" s="15">
        <v>6116</v>
      </c>
      <c r="K50" s="17">
        <v>6114.39</v>
      </c>
      <c r="L50" s="8">
        <v>2330</v>
      </c>
      <c r="M50" s="25"/>
      <c r="N50" s="15">
        <v>6116</v>
      </c>
      <c r="O50" s="15"/>
      <c r="P50" s="15"/>
      <c r="Q50" s="15">
        <f t="shared" si="5"/>
        <v>341001.32500000001</v>
      </c>
      <c r="R50" s="13">
        <f t="shared" si="14"/>
        <v>4092015.9</v>
      </c>
      <c r="S50" s="44" t="str">
        <f t="shared" si="2"/>
        <v>Ok</v>
      </c>
      <c r="T50" s="44" t="str">
        <f t="shared" si="9"/>
        <v>Ok</v>
      </c>
      <c r="U50" s="44" t="str">
        <f t="shared" si="1"/>
        <v>Ok</v>
      </c>
      <c r="V50" s="44"/>
      <c r="W50" s="44"/>
    </row>
    <row r="51" spans="1:23" s="3" customFormat="1" x14ac:dyDescent="0.25">
      <c r="A51" s="82">
        <v>31</v>
      </c>
      <c r="B51" s="84" t="s">
        <v>35</v>
      </c>
      <c r="C51" s="11" t="s">
        <v>45</v>
      </c>
      <c r="D51" s="45">
        <v>1</v>
      </c>
      <c r="E51" s="14">
        <f>3545+15343.65</f>
        <v>18888.650000000001</v>
      </c>
      <c r="F51" s="8">
        <f>2206+10981</f>
        <v>13187</v>
      </c>
      <c r="G51" s="15">
        <f>11670+35651.94</f>
        <v>47321.94</v>
      </c>
      <c r="H51" s="17">
        <f>3545+15343.65</f>
        <v>18888.650000000001</v>
      </c>
      <c r="I51" s="8">
        <f>2206+10981</f>
        <v>13187</v>
      </c>
      <c r="J51" s="15">
        <f>9000+2990.81</f>
        <v>11990.81</v>
      </c>
      <c r="K51" s="17">
        <f>+H51</f>
        <v>18888.650000000001</v>
      </c>
      <c r="L51" s="8">
        <f>+I51</f>
        <v>13187</v>
      </c>
      <c r="M51" s="26"/>
      <c r="N51" s="15"/>
      <c r="O51" s="15"/>
      <c r="P51" s="15"/>
      <c r="Q51" s="15">
        <f t="shared" ref="Q51:Q53" si="15">+R51/12</f>
        <v>1929950.4175000002</v>
      </c>
      <c r="R51" s="13">
        <f t="shared" ref="R51:R53" si="16">+L51*1756.23</f>
        <v>23159405.010000002</v>
      </c>
      <c r="S51" s="44" t="str">
        <f t="shared" si="2"/>
        <v>Ok</v>
      </c>
      <c r="T51" s="44" t="str">
        <f t="shared" si="9"/>
        <v>Ok</v>
      </c>
      <c r="U51" s="44" t="str">
        <f t="shared" si="1"/>
        <v>Dif 2021-2022</v>
      </c>
      <c r="V51" s="44"/>
      <c r="W51" s="44"/>
    </row>
    <row r="52" spans="1:23" s="3" customFormat="1" x14ac:dyDescent="0.25">
      <c r="A52" s="83"/>
      <c r="B52" s="85"/>
      <c r="C52" s="11" t="s">
        <v>44</v>
      </c>
      <c r="D52" s="45">
        <v>0</v>
      </c>
      <c r="E52" s="14"/>
      <c r="F52" s="8"/>
      <c r="G52" s="15"/>
      <c r="H52" s="17"/>
      <c r="I52" s="8"/>
      <c r="J52" s="15"/>
      <c r="K52" s="20">
        <v>2761</v>
      </c>
      <c r="L52" s="21">
        <v>2761</v>
      </c>
      <c r="M52" s="24">
        <v>0.2</v>
      </c>
      <c r="N52" s="15"/>
      <c r="O52" s="15"/>
      <c r="P52" s="15"/>
      <c r="Q52" s="15"/>
      <c r="R52" s="13"/>
      <c r="S52" s="44" t="str">
        <f t="shared" si="2"/>
        <v>Dif 2022-2023</v>
      </c>
      <c r="T52" s="44" t="str">
        <f t="shared" si="9"/>
        <v>Dif 2022-2023</v>
      </c>
      <c r="U52" s="44" t="str">
        <f t="shared" si="1"/>
        <v>Ok</v>
      </c>
      <c r="V52" s="44"/>
      <c r="W52" s="44"/>
    </row>
    <row r="53" spans="1:23" s="3" customFormat="1" x14ac:dyDescent="0.25">
      <c r="A53" s="82">
        <v>32</v>
      </c>
      <c r="B53" s="84" t="s">
        <v>36</v>
      </c>
      <c r="C53" s="11" t="s">
        <v>45</v>
      </c>
      <c r="D53" s="45">
        <v>1</v>
      </c>
      <c r="E53" s="14">
        <v>2346</v>
      </c>
      <c r="F53" s="8">
        <v>2305</v>
      </c>
      <c r="G53" s="15">
        <v>2584</v>
      </c>
      <c r="H53" s="17">
        <v>2346</v>
      </c>
      <c r="I53" s="8">
        <v>2305</v>
      </c>
      <c r="J53" s="15">
        <v>6000</v>
      </c>
      <c r="K53" s="17">
        <f>+H53</f>
        <v>2346</v>
      </c>
      <c r="L53" s="8">
        <f>+I53</f>
        <v>2305</v>
      </c>
      <c r="M53" s="26"/>
      <c r="N53" s="15"/>
      <c r="O53" s="15"/>
      <c r="P53" s="15"/>
      <c r="Q53" s="15">
        <f t="shared" si="15"/>
        <v>337342.51250000001</v>
      </c>
      <c r="R53" s="13">
        <f t="shared" si="16"/>
        <v>4048110.15</v>
      </c>
      <c r="S53" s="44" t="str">
        <f t="shared" si="2"/>
        <v>Ok</v>
      </c>
      <c r="T53" s="44" t="str">
        <f t="shared" si="9"/>
        <v>Ok</v>
      </c>
      <c r="U53" s="44" t="str">
        <f t="shared" si="1"/>
        <v>Dif 2021-2022</v>
      </c>
      <c r="V53" s="44"/>
      <c r="W53" s="44"/>
    </row>
    <row r="54" spans="1:23" s="3" customFormat="1" x14ac:dyDescent="0.25">
      <c r="A54" s="83"/>
      <c r="B54" s="85"/>
      <c r="C54" s="11" t="s">
        <v>44</v>
      </c>
      <c r="D54" s="45">
        <v>0</v>
      </c>
      <c r="E54" s="14"/>
      <c r="F54" s="8"/>
      <c r="G54" s="15"/>
      <c r="H54" s="17"/>
      <c r="I54" s="8"/>
      <c r="J54" s="15"/>
      <c r="K54" s="20">
        <v>10167.82</v>
      </c>
      <c r="L54" s="21">
        <v>4000</v>
      </c>
      <c r="M54" s="24">
        <v>0.2</v>
      </c>
      <c r="N54" s="15"/>
      <c r="O54" s="15"/>
      <c r="P54" s="15"/>
      <c r="Q54" s="15"/>
      <c r="R54" s="13"/>
      <c r="S54" s="44" t="str">
        <f t="shared" si="2"/>
        <v>Dif 2022-2023</v>
      </c>
      <c r="T54" s="44" t="str">
        <f t="shared" si="9"/>
        <v>Dif 2022-2023</v>
      </c>
      <c r="U54" s="44" t="str">
        <f t="shared" si="1"/>
        <v>Ok</v>
      </c>
      <c r="V54" s="44"/>
      <c r="W54" s="44"/>
    </row>
    <row r="55" spans="1:23" s="3" customFormat="1" x14ac:dyDescent="0.25">
      <c r="A55" s="18">
        <v>33</v>
      </c>
      <c r="B55" s="5" t="s">
        <v>37</v>
      </c>
      <c r="C55" s="11" t="s">
        <v>45</v>
      </c>
      <c r="D55" s="45">
        <v>1</v>
      </c>
      <c r="E55" s="14">
        <v>80000</v>
      </c>
      <c r="F55" s="8">
        <v>4539</v>
      </c>
      <c r="G55" s="15">
        <v>2990.81</v>
      </c>
      <c r="H55" s="17">
        <v>80000</v>
      </c>
      <c r="I55" s="8">
        <v>4539</v>
      </c>
      <c r="J55" s="15">
        <v>2990.81</v>
      </c>
      <c r="K55" s="17">
        <v>80000</v>
      </c>
      <c r="L55" s="8">
        <v>4539</v>
      </c>
      <c r="M55" s="25"/>
      <c r="N55" s="15">
        <v>2990.81</v>
      </c>
      <c r="O55" s="15"/>
      <c r="P55" s="15"/>
      <c r="Q55" s="15">
        <f t="shared" ref="Q55:Q58" si="17">+R55/12</f>
        <v>664293.99749999994</v>
      </c>
      <c r="R55" s="13">
        <f>+L55*1756.23</f>
        <v>7971527.9699999997</v>
      </c>
      <c r="S55" s="44" t="str">
        <f t="shared" si="2"/>
        <v>Ok</v>
      </c>
      <c r="T55" s="44" t="str">
        <f t="shared" si="9"/>
        <v>Ok</v>
      </c>
      <c r="U55" s="44" t="str">
        <f t="shared" si="1"/>
        <v>Ok</v>
      </c>
      <c r="V55" s="44"/>
      <c r="W55" s="44"/>
    </row>
    <row r="56" spans="1:23" s="3" customFormat="1" x14ac:dyDescent="0.25">
      <c r="A56" s="18">
        <v>34</v>
      </c>
      <c r="B56" s="5" t="s">
        <v>38</v>
      </c>
      <c r="C56" s="11" t="s">
        <v>45</v>
      </c>
      <c r="D56" s="45">
        <v>1</v>
      </c>
      <c r="E56" s="14">
        <v>11246</v>
      </c>
      <c r="F56" s="8">
        <v>3000</v>
      </c>
      <c r="G56" s="15"/>
      <c r="H56" s="17">
        <v>11246</v>
      </c>
      <c r="I56" s="8">
        <v>3000</v>
      </c>
      <c r="J56" s="15">
        <v>2320</v>
      </c>
      <c r="K56" s="17">
        <v>11246</v>
      </c>
      <c r="L56" s="8">
        <v>3000</v>
      </c>
      <c r="M56" s="25"/>
      <c r="N56" s="15"/>
      <c r="O56" s="15"/>
      <c r="P56" s="15"/>
      <c r="Q56" s="15">
        <f t="shared" si="17"/>
        <v>439057.5</v>
      </c>
      <c r="R56" s="13">
        <f>+L56*1756.23</f>
        <v>5268690</v>
      </c>
      <c r="S56" s="44" t="str">
        <f t="shared" si="2"/>
        <v>Ok</v>
      </c>
      <c r="T56" s="44" t="str">
        <f t="shared" si="9"/>
        <v>Ok</v>
      </c>
      <c r="U56" s="44" t="str">
        <f t="shared" si="1"/>
        <v>Dif 2021-2022</v>
      </c>
      <c r="V56" s="44"/>
      <c r="W56" s="44"/>
    </row>
    <row r="57" spans="1:23" s="3" customFormat="1" x14ac:dyDescent="0.25">
      <c r="A57" s="18" t="s">
        <v>39</v>
      </c>
      <c r="B57" s="5" t="s">
        <v>40</v>
      </c>
      <c r="C57" s="11" t="s">
        <v>45</v>
      </c>
      <c r="D57" s="45">
        <v>1</v>
      </c>
      <c r="E57" s="14">
        <f>13075+13356</f>
        <v>26431</v>
      </c>
      <c r="F57" s="8">
        <f>1256+12480</f>
        <v>13736</v>
      </c>
      <c r="G57" s="15">
        <f>9000+2526</f>
        <v>11526</v>
      </c>
      <c r="H57" s="14">
        <f>13075+13356</f>
        <v>26431</v>
      </c>
      <c r="I57" s="8">
        <f>1256+12480</f>
        <v>13736</v>
      </c>
      <c r="J57" s="15">
        <f>9000+2526</f>
        <v>11526</v>
      </c>
      <c r="K57" s="17">
        <v>26431</v>
      </c>
      <c r="L57" s="8">
        <f>1256+12480</f>
        <v>13736</v>
      </c>
      <c r="M57" s="23"/>
      <c r="N57" s="15">
        <f>9000+2526</f>
        <v>11526</v>
      </c>
      <c r="O57" s="15"/>
      <c r="P57" s="15"/>
      <c r="Q57" s="15">
        <f t="shared" si="17"/>
        <v>2010297.9400000002</v>
      </c>
      <c r="R57" s="13">
        <f>+L57*1756.23</f>
        <v>24123575.280000001</v>
      </c>
      <c r="S57" s="44" t="str">
        <f t="shared" si="2"/>
        <v>Ok</v>
      </c>
      <c r="T57" s="44" t="str">
        <f t="shared" si="9"/>
        <v>Ok</v>
      </c>
      <c r="U57" s="44" t="str">
        <f t="shared" si="1"/>
        <v>Ok</v>
      </c>
      <c r="V57" s="44"/>
      <c r="W57" s="44"/>
    </row>
    <row r="58" spans="1:23" s="3" customFormat="1" ht="15.75" thickBot="1" x14ac:dyDescent="0.3">
      <c r="A58" s="19" t="s">
        <v>41</v>
      </c>
      <c r="B58" s="48" t="s">
        <v>42</v>
      </c>
      <c r="C58" s="51" t="s">
        <v>45</v>
      </c>
      <c r="D58" s="52">
        <v>1</v>
      </c>
      <c r="E58" s="53">
        <f>3076.32+2992+12353.8</f>
        <v>18422.12</v>
      </c>
      <c r="F58" s="54">
        <f>2320+3200+295</f>
        <v>5815</v>
      </c>
      <c r="G58" s="55">
        <f>2320+295</f>
        <v>2615</v>
      </c>
      <c r="H58" s="53">
        <f>3076.32+2992+12353.8</f>
        <v>18422.12</v>
      </c>
      <c r="I58" s="54">
        <f>2320+3200+295</f>
        <v>5815</v>
      </c>
      <c r="J58" s="55">
        <f>2320+295</f>
        <v>2615</v>
      </c>
      <c r="K58" s="56">
        <f>3076.32+12353.8</f>
        <v>15430.119999999999</v>
      </c>
      <c r="L58" s="54">
        <f>2320+295</f>
        <v>2615</v>
      </c>
      <c r="M58" s="57"/>
      <c r="N58" s="55">
        <f>2320+295</f>
        <v>2615</v>
      </c>
      <c r="O58" s="55"/>
      <c r="P58" s="55"/>
      <c r="Q58" s="55">
        <f t="shared" si="17"/>
        <v>382711.78750000003</v>
      </c>
      <c r="R58" s="58">
        <f>+L58*1756.23</f>
        <v>4592541.45</v>
      </c>
      <c r="S58" s="67" t="str">
        <f t="shared" si="2"/>
        <v>Dif 2022-2023</v>
      </c>
      <c r="T58" s="67" t="str">
        <f t="shared" si="9"/>
        <v>Dif 2022-2023</v>
      </c>
      <c r="U58" s="67" t="str">
        <f t="shared" si="1"/>
        <v>Ok</v>
      </c>
      <c r="V58" s="67"/>
      <c r="W58" s="44"/>
    </row>
    <row r="59" spans="1:23" ht="15.75" thickBot="1" x14ac:dyDescent="0.3">
      <c r="A59" s="86" t="s">
        <v>60</v>
      </c>
      <c r="B59" s="87"/>
      <c r="C59" s="87"/>
      <c r="D59" s="60">
        <f>SUM(D11:D58)</f>
        <v>43</v>
      </c>
      <c r="E59" s="61">
        <f t="shared" ref="E59:R59" si="18">SUM(E11:E58)</f>
        <v>943020.92</v>
      </c>
      <c r="F59" s="62">
        <f t="shared" si="18"/>
        <v>216451.32</v>
      </c>
      <c r="G59" s="59">
        <f t="shared" si="18"/>
        <v>340397.45999999996</v>
      </c>
      <c r="H59" s="61">
        <f t="shared" si="18"/>
        <v>949849.9</v>
      </c>
      <c r="I59" s="62">
        <f t="shared" si="18"/>
        <v>220653.99</v>
      </c>
      <c r="J59" s="59">
        <f t="shared" si="18"/>
        <v>361997.26999999996</v>
      </c>
      <c r="K59" s="61">
        <f t="shared" si="18"/>
        <v>1013899.441</v>
      </c>
      <c r="L59" s="62">
        <f t="shared" si="18"/>
        <v>251521.65000000002</v>
      </c>
      <c r="M59" s="62"/>
      <c r="N59" s="59">
        <f t="shared" si="18"/>
        <v>278669.36</v>
      </c>
      <c r="O59" s="63">
        <f t="shared" si="18"/>
        <v>4279642.5654999996</v>
      </c>
      <c r="P59" s="59">
        <f t="shared" si="18"/>
        <v>51355710.786000006</v>
      </c>
      <c r="Q59" s="63">
        <f t="shared" si="18"/>
        <v>27285507.870774999</v>
      </c>
      <c r="R59" s="59">
        <f t="shared" si="18"/>
        <v>327426094.44929999</v>
      </c>
    </row>
    <row r="60" spans="1:23" x14ac:dyDescent="0.25">
      <c r="A60" s="46"/>
      <c r="B60" s="46"/>
      <c r="C60" s="46"/>
      <c r="D60" s="46"/>
      <c r="E60" s="47"/>
      <c r="F60" s="47"/>
      <c r="G60" s="46"/>
      <c r="H60" s="47"/>
      <c r="I60" s="47"/>
      <c r="J60" s="46"/>
      <c r="K60" s="47"/>
      <c r="L60" s="47"/>
      <c r="M60" s="46"/>
      <c r="N60" s="46"/>
      <c r="O60" s="46"/>
      <c r="P60" s="46"/>
      <c r="Q60" s="46"/>
      <c r="R60" s="46"/>
    </row>
    <row r="61" spans="1:23" x14ac:dyDescent="0.25">
      <c r="A61" t="s">
        <v>48</v>
      </c>
      <c r="B61" s="4" t="s">
        <v>47</v>
      </c>
    </row>
    <row r="62" spans="1:23" x14ac:dyDescent="0.25">
      <c r="B62" s="4" t="s">
        <v>51</v>
      </c>
    </row>
    <row r="63" spans="1:23" x14ac:dyDescent="0.25">
      <c r="B63" s="4" t="s">
        <v>49</v>
      </c>
    </row>
    <row r="64" spans="1:23" ht="15.75" thickBot="1" x14ac:dyDescent="0.3">
      <c r="B64" s="4" t="s">
        <v>50</v>
      </c>
    </row>
    <row r="65" spans="1:15" ht="25.5" customHeight="1" thickBot="1" x14ac:dyDescent="0.3">
      <c r="A65" s="22"/>
      <c r="B65" s="88" t="s">
        <v>53</v>
      </c>
      <c r="C65" s="89"/>
      <c r="D65" s="89"/>
      <c r="E65" s="89"/>
      <c r="F65" s="89"/>
      <c r="G65" s="89"/>
      <c r="H65" s="89"/>
      <c r="I65" s="89"/>
      <c r="J65" s="89"/>
      <c r="K65" s="89"/>
      <c r="L65" s="89"/>
      <c r="M65" s="89"/>
      <c r="N65" s="89"/>
      <c r="O65" s="89"/>
    </row>
    <row r="67" spans="1:15" x14ac:dyDescent="0.25">
      <c r="K67" s="44"/>
      <c r="L67" s="44"/>
    </row>
  </sheetData>
  <autoFilter ref="A10:X59" xr:uid="{00000000-0001-0000-0100-000000000000}"/>
  <mergeCells count="36">
    <mergeCell ref="A11:A12"/>
    <mergeCell ref="B11:B12"/>
    <mergeCell ref="Q9:R9"/>
    <mergeCell ref="A17:A18"/>
    <mergeCell ref="B17:B18"/>
    <mergeCell ref="B9:B10"/>
    <mergeCell ref="E9:G9"/>
    <mergeCell ref="C9:C10"/>
    <mergeCell ref="D9:D10"/>
    <mergeCell ref="P9:P10"/>
    <mergeCell ref="O9:O10"/>
    <mergeCell ref="K9:N9"/>
    <mergeCell ref="H9:J9"/>
    <mergeCell ref="A9:A10"/>
    <mergeCell ref="A19:A20"/>
    <mergeCell ref="B19:B20"/>
    <mergeCell ref="A42:A43"/>
    <mergeCell ref="B42:B43"/>
    <mergeCell ref="A46:A47"/>
    <mergeCell ref="B46:B47"/>
    <mergeCell ref="A31:A32"/>
    <mergeCell ref="B31:B32"/>
    <mergeCell ref="A24:A25"/>
    <mergeCell ref="B24:B25"/>
    <mergeCell ref="A35:A36"/>
    <mergeCell ref="B35:B36"/>
    <mergeCell ref="A26:A27"/>
    <mergeCell ref="B26:B27"/>
    <mergeCell ref="A38:A39"/>
    <mergeCell ref="B38:B39"/>
    <mergeCell ref="B65:O65"/>
    <mergeCell ref="A59:C59"/>
    <mergeCell ref="A53:A54"/>
    <mergeCell ref="B53:B54"/>
    <mergeCell ref="A51:A52"/>
    <mergeCell ref="B51:B52"/>
  </mergeCells>
  <dataValidations disablePrompts="1" count="1">
    <dataValidation type="list" allowBlank="1" showInputMessage="1" showErrorMessage="1" sqref="HL65474:HL65475 RH65474:RH65475 ABD65474:ABD65475 AKZ65474:AKZ65475 AUV65474:AUV65475 BER65474:BER65475 BON65474:BON65475 BYJ65474:BYJ65475 CIF65474:CIF65475 CSB65474:CSB65475 DBX65474:DBX65475 DLT65474:DLT65475 DVP65474:DVP65475 EFL65474:EFL65475 EPH65474:EPH65475 EZD65474:EZD65475 FIZ65474:FIZ65475 FSV65474:FSV65475 GCR65474:GCR65475 GMN65474:GMN65475 GWJ65474:GWJ65475 HGF65474:HGF65475 HQB65474:HQB65475 HZX65474:HZX65475 IJT65474:IJT65475 ITP65474:ITP65475 JDL65474:JDL65475 JNH65474:JNH65475 JXD65474:JXD65475 KGZ65474:KGZ65475 KQV65474:KQV65475 LAR65474:LAR65475 LKN65474:LKN65475 LUJ65474:LUJ65475 MEF65474:MEF65475 MOB65474:MOB65475 MXX65474:MXX65475 NHT65474:NHT65475 NRP65474:NRP65475 OBL65474:OBL65475 OLH65474:OLH65475 OVD65474:OVD65475 PEZ65474:PEZ65475 POV65474:POV65475 PYR65474:PYR65475 QIN65474:QIN65475 QSJ65474:QSJ65475 RCF65474:RCF65475 RMB65474:RMB65475 RVX65474:RVX65475 SFT65474:SFT65475 SPP65474:SPP65475 SZL65474:SZL65475 TJH65474:TJH65475 TTD65474:TTD65475 UCZ65474:UCZ65475 UMV65474:UMV65475 UWR65474:UWR65475 VGN65474:VGN65475 VQJ65474:VQJ65475 WAF65474:WAF65475 WKB65474:WKB65475 WTX65474:WTX65475 HL131010:HL131011 RH131010:RH131011 ABD131010:ABD131011 AKZ131010:AKZ131011 AUV131010:AUV131011 BER131010:BER131011 BON131010:BON131011 BYJ131010:BYJ131011 CIF131010:CIF131011 CSB131010:CSB131011 DBX131010:DBX131011 DLT131010:DLT131011 DVP131010:DVP131011 EFL131010:EFL131011 EPH131010:EPH131011 EZD131010:EZD131011 FIZ131010:FIZ131011 FSV131010:FSV131011 GCR131010:GCR131011 GMN131010:GMN131011 GWJ131010:GWJ131011 HGF131010:HGF131011 HQB131010:HQB131011 HZX131010:HZX131011 IJT131010:IJT131011 ITP131010:ITP131011 JDL131010:JDL131011 JNH131010:JNH131011 JXD131010:JXD131011 KGZ131010:KGZ131011 KQV131010:KQV131011 LAR131010:LAR131011 LKN131010:LKN131011 LUJ131010:LUJ131011 MEF131010:MEF131011 MOB131010:MOB131011 MXX131010:MXX131011 NHT131010:NHT131011 NRP131010:NRP131011 OBL131010:OBL131011 OLH131010:OLH131011 OVD131010:OVD131011 PEZ131010:PEZ131011 POV131010:POV131011 PYR131010:PYR131011 QIN131010:QIN131011 QSJ131010:QSJ131011 RCF131010:RCF131011 RMB131010:RMB131011 RVX131010:RVX131011 SFT131010:SFT131011 SPP131010:SPP131011 SZL131010:SZL131011 TJH131010:TJH131011 TTD131010:TTD131011 UCZ131010:UCZ131011 UMV131010:UMV131011 UWR131010:UWR131011 VGN131010:VGN131011 VQJ131010:VQJ131011 WAF131010:WAF131011 WKB131010:WKB131011 WTX131010:WTX131011 HL196546:HL196547 RH196546:RH196547 ABD196546:ABD196547 AKZ196546:AKZ196547 AUV196546:AUV196547 BER196546:BER196547 BON196546:BON196547 BYJ196546:BYJ196547 CIF196546:CIF196547 CSB196546:CSB196547 DBX196546:DBX196547 DLT196546:DLT196547 DVP196546:DVP196547 EFL196546:EFL196547 EPH196546:EPH196547 EZD196546:EZD196547 FIZ196546:FIZ196547 FSV196546:FSV196547 GCR196546:GCR196547 GMN196546:GMN196547 GWJ196546:GWJ196547 HGF196546:HGF196547 HQB196546:HQB196547 HZX196546:HZX196547 IJT196546:IJT196547 ITP196546:ITP196547 JDL196546:JDL196547 JNH196546:JNH196547 JXD196546:JXD196547 KGZ196546:KGZ196547 KQV196546:KQV196547 LAR196546:LAR196547 LKN196546:LKN196547 LUJ196546:LUJ196547 MEF196546:MEF196547 MOB196546:MOB196547 MXX196546:MXX196547 NHT196546:NHT196547 NRP196546:NRP196547 OBL196546:OBL196547 OLH196546:OLH196547 OVD196546:OVD196547 PEZ196546:PEZ196547 POV196546:POV196547 PYR196546:PYR196547 QIN196546:QIN196547 QSJ196546:QSJ196547 RCF196546:RCF196547 RMB196546:RMB196547 RVX196546:RVX196547 SFT196546:SFT196547 SPP196546:SPP196547 SZL196546:SZL196547 TJH196546:TJH196547 TTD196546:TTD196547 UCZ196546:UCZ196547 UMV196546:UMV196547 UWR196546:UWR196547 VGN196546:VGN196547 VQJ196546:VQJ196547 WAF196546:WAF196547 WKB196546:WKB196547 WTX196546:WTX196547 HL262082:HL262083 RH262082:RH262083 ABD262082:ABD262083 AKZ262082:AKZ262083 AUV262082:AUV262083 BER262082:BER262083 BON262082:BON262083 BYJ262082:BYJ262083 CIF262082:CIF262083 CSB262082:CSB262083 DBX262082:DBX262083 DLT262082:DLT262083 DVP262082:DVP262083 EFL262082:EFL262083 EPH262082:EPH262083 EZD262082:EZD262083 FIZ262082:FIZ262083 FSV262082:FSV262083 GCR262082:GCR262083 GMN262082:GMN262083 GWJ262082:GWJ262083 HGF262082:HGF262083 HQB262082:HQB262083 HZX262082:HZX262083 IJT262082:IJT262083 ITP262082:ITP262083 JDL262082:JDL262083 JNH262082:JNH262083 JXD262082:JXD262083 KGZ262082:KGZ262083 KQV262082:KQV262083 LAR262082:LAR262083 LKN262082:LKN262083 LUJ262082:LUJ262083 MEF262082:MEF262083 MOB262082:MOB262083 MXX262082:MXX262083 NHT262082:NHT262083 NRP262082:NRP262083 OBL262082:OBL262083 OLH262082:OLH262083 OVD262082:OVD262083 PEZ262082:PEZ262083 POV262082:POV262083 PYR262082:PYR262083 QIN262082:QIN262083 QSJ262082:QSJ262083 RCF262082:RCF262083 RMB262082:RMB262083 RVX262082:RVX262083 SFT262082:SFT262083 SPP262082:SPP262083 SZL262082:SZL262083 TJH262082:TJH262083 TTD262082:TTD262083 UCZ262082:UCZ262083 UMV262082:UMV262083 UWR262082:UWR262083 VGN262082:VGN262083 VQJ262082:VQJ262083 WAF262082:WAF262083 WKB262082:WKB262083 WTX262082:WTX262083 HL327618:HL327619 RH327618:RH327619 ABD327618:ABD327619 AKZ327618:AKZ327619 AUV327618:AUV327619 BER327618:BER327619 BON327618:BON327619 BYJ327618:BYJ327619 CIF327618:CIF327619 CSB327618:CSB327619 DBX327618:DBX327619 DLT327618:DLT327619 DVP327618:DVP327619 EFL327618:EFL327619 EPH327618:EPH327619 EZD327618:EZD327619 FIZ327618:FIZ327619 FSV327618:FSV327619 GCR327618:GCR327619 GMN327618:GMN327619 GWJ327618:GWJ327619 HGF327618:HGF327619 HQB327618:HQB327619 HZX327618:HZX327619 IJT327618:IJT327619 ITP327618:ITP327619 JDL327618:JDL327619 JNH327618:JNH327619 JXD327618:JXD327619 KGZ327618:KGZ327619 KQV327618:KQV327619 LAR327618:LAR327619 LKN327618:LKN327619 LUJ327618:LUJ327619 MEF327618:MEF327619 MOB327618:MOB327619 MXX327618:MXX327619 NHT327618:NHT327619 NRP327618:NRP327619 OBL327618:OBL327619 OLH327618:OLH327619 OVD327618:OVD327619 PEZ327618:PEZ327619 POV327618:POV327619 PYR327618:PYR327619 QIN327618:QIN327619 QSJ327618:QSJ327619 RCF327618:RCF327619 RMB327618:RMB327619 RVX327618:RVX327619 SFT327618:SFT327619 SPP327618:SPP327619 SZL327618:SZL327619 TJH327618:TJH327619 TTD327618:TTD327619 UCZ327618:UCZ327619 UMV327618:UMV327619 UWR327618:UWR327619 VGN327618:VGN327619 VQJ327618:VQJ327619 WAF327618:WAF327619 WKB327618:WKB327619 WTX327618:WTX327619 HL393154:HL393155 RH393154:RH393155 ABD393154:ABD393155 AKZ393154:AKZ393155 AUV393154:AUV393155 BER393154:BER393155 BON393154:BON393155 BYJ393154:BYJ393155 CIF393154:CIF393155 CSB393154:CSB393155 DBX393154:DBX393155 DLT393154:DLT393155 DVP393154:DVP393155 EFL393154:EFL393155 EPH393154:EPH393155 EZD393154:EZD393155 FIZ393154:FIZ393155 FSV393154:FSV393155 GCR393154:GCR393155 GMN393154:GMN393155 GWJ393154:GWJ393155 HGF393154:HGF393155 HQB393154:HQB393155 HZX393154:HZX393155 IJT393154:IJT393155 ITP393154:ITP393155 JDL393154:JDL393155 JNH393154:JNH393155 JXD393154:JXD393155 KGZ393154:KGZ393155 KQV393154:KQV393155 LAR393154:LAR393155 LKN393154:LKN393155 LUJ393154:LUJ393155 MEF393154:MEF393155 MOB393154:MOB393155 MXX393154:MXX393155 NHT393154:NHT393155 NRP393154:NRP393155 OBL393154:OBL393155 OLH393154:OLH393155 OVD393154:OVD393155 PEZ393154:PEZ393155 POV393154:POV393155 PYR393154:PYR393155 QIN393154:QIN393155 QSJ393154:QSJ393155 RCF393154:RCF393155 RMB393154:RMB393155 RVX393154:RVX393155 SFT393154:SFT393155 SPP393154:SPP393155 SZL393154:SZL393155 TJH393154:TJH393155 TTD393154:TTD393155 UCZ393154:UCZ393155 UMV393154:UMV393155 UWR393154:UWR393155 VGN393154:VGN393155 VQJ393154:VQJ393155 WAF393154:WAF393155 WKB393154:WKB393155 WTX393154:WTX393155 HL458690:HL458691 RH458690:RH458691 ABD458690:ABD458691 AKZ458690:AKZ458691 AUV458690:AUV458691 BER458690:BER458691 BON458690:BON458691 BYJ458690:BYJ458691 CIF458690:CIF458691 CSB458690:CSB458691 DBX458690:DBX458691 DLT458690:DLT458691 DVP458690:DVP458691 EFL458690:EFL458691 EPH458690:EPH458691 EZD458690:EZD458691 FIZ458690:FIZ458691 FSV458690:FSV458691 GCR458690:GCR458691 GMN458690:GMN458691 GWJ458690:GWJ458691 HGF458690:HGF458691 HQB458690:HQB458691 HZX458690:HZX458691 IJT458690:IJT458691 ITP458690:ITP458691 JDL458690:JDL458691 JNH458690:JNH458691 JXD458690:JXD458691 KGZ458690:KGZ458691 KQV458690:KQV458691 LAR458690:LAR458691 LKN458690:LKN458691 LUJ458690:LUJ458691 MEF458690:MEF458691 MOB458690:MOB458691 MXX458690:MXX458691 NHT458690:NHT458691 NRP458690:NRP458691 OBL458690:OBL458691 OLH458690:OLH458691 OVD458690:OVD458691 PEZ458690:PEZ458691 POV458690:POV458691 PYR458690:PYR458691 QIN458690:QIN458691 QSJ458690:QSJ458691 RCF458690:RCF458691 RMB458690:RMB458691 RVX458690:RVX458691 SFT458690:SFT458691 SPP458690:SPP458691 SZL458690:SZL458691 TJH458690:TJH458691 TTD458690:TTD458691 UCZ458690:UCZ458691 UMV458690:UMV458691 UWR458690:UWR458691 VGN458690:VGN458691 VQJ458690:VQJ458691 WAF458690:WAF458691 WKB458690:WKB458691 WTX458690:WTX458691 HL524226:HL524227 RH524226:RH524227 ABD524226:ABD524227 AKZ524226:AKZ524227 AUV524226:AUV524227 BER524226:BER524227 BON524226:BON524227 BYJ524226:BYJ524227 CIF524226:CIF524227 CSB524226:CSB524227 DBX524226:DBX524227 DLT524226:DLT524227 DVP524226:DVP524227 EFL524226:EFL524227 EPH524226:EPH524227 EZD524226:EZD524227 FIZ524226:FIZ524227 FSV524226:FSV524227 GCR524226:GCR524227 GMN524226:GMN524227 GWJ524226:GWJ524227 HGF524226:HGF524227 HQB524226:HQB524227 HZX524226:HZX524227 IJT524226:IJT524227 ITP524226:ITP524227 JDL524226:JDL524227 JNH524226:JNH524227 JXD524226:JXD524227 KGZ524226:KGZ524227 KQV524226:KQV524227 LAR524226:LAR524227 LKN524226:LKN524227 LUJ524226:LUJ524227 MEF524226:MEF524227 MOB524226:MOB524227 MXX524226:MXX524227 NHT524226:NHT524227 NRP524226:NRP524227 OBL524226:OBL524227 OLH524226:OLH524227 OVD524226:OVD524227 PEZ524226:PEZ524227 POV524226:POV524227 PYR524226:PYR524227 QIN524226:QIN524227 QSJ524226:QSJ524227 RCF524226:RCF524227 RMB524226:RMB524227 RVX524226:RVX524227 SFT524226:SFT524227 SPP524226:SPP524227 SZL524226:SZL524227 TJH524226:TJH524227 TTD524226:TTD524227 UCZ524226:UCZ524227 UMV524226:UMV524227 UWR524226:UWR524227 VGN524226:VGN524227 VQJ524226:VQJ524227 WAF524226:WAF524227 WKB524226:WKB524227 WTX524226:WTX524227 HL589762:HL589763 RH589762:RH589763 ABD589762:ABD589763 AKZ589762:AKZ589763 AUV589762:AUV589763 BER589762:BER589763 BON589762:BON589763 BYJ589762:BYJ589763 CIF589762:CIF589763 CSB589762:CSB589763 DBX589762:DBX589763 DLT589762:DLT589763 DVP589762:DVP589763 EFL589762:EFL589763 EPH589762:EPH589763 EZD589762:EZD589763 FIZ589762:FIZ589763 FSV589762:FSV589763 GCR589762:GCR589763 GMN589762:GMN589763 GWJ589762:GWJ589763 HGF589762:HGF589763 HQB589762:HQB589763 HZX589762:HZX589763 IJT589762:IJT589763 ITP589762:ITP589763 JDL589762:JDL589763 JNH589762:JNH589763 JXD589762:JXD589763 KGZ589762:KGZ589763 KQV589762:KQV589763 LAR589762:LAR589763 LKN589762:LKN589763 LUJ589762:LUJ589763 MEF589762:MEF589763 MOB589762:MOB589763 MXX589762:MXX589763 NHT589762:NHT589763 NRP589762:NRP589763 OBL589762:OBL589763 OLH589762:OLH589763 OVD589762:OVD589763 PEZ589762:PEZ589763 POV589762:POV589763 PYR589762:PYR589763 QIN589762:QIN589763 QSJ589762:QSJ589763 RCF589762:RCF589763 RMB589762:RMB589763 RVX589762:RVX589763 SFT589762:SFT589763 SPP589762:SPP589763 SZL589762:SZL589763 TJH589762:TJH589763 TTD589762:TTD589763 UCZ589762:UCZ589763 UMV589762:UMV589763 UWR589762:UWR589763 VGN589762:VGN589763 VQJ589762:VQJ589763 WAF589762:WAF589763 WKB589762:WKB589763 WTX589762:WTX589763 HL655298:HL655299 RH655298:RH655299 ABD655298:ABD655299 AKZ655298:AKZ655299 AUV655298:AUV655299 BER655298:BER655299 BON655298:BON655299 BYJ655298:BYJ655299 CIF655298:CIF655299 CSB655298:CSB655299 DBX655298:DBX655299 DLT655298:DLT655299 DVP655298:DVP655299 EFL655298:EFL655299 EPH655298:EPH655299 EZD655298:EZD655299 FIZ655298:FIZ655299 FSV655298:FSV655299 GCR655298:GCR655299 GMN655298:GMN655299 GWJ655298:GWJ655299 HGF655298:HGF655299 HQB655298:HQB655299 HZX655298:HZX655299 IJT655298:IJT655299 ITP655298:ITP655299 JDL655298:JDL655299 JNH655298:JNH655299 JXD655298:JXD655299 KGZ655298:KGZ655299 KQV655298:KQV655299 LAR655298:LAR655299 LKN655298:LKN655299 LUJ655298:LUJ655299 MEF655298:MEF655299 MOB655298:MOB655299 MXX655298:MXX655299 NHT655298:NHT655299 NRP655298:NRP655299 OBL655298:OBL655299 OLH655298:OLH655299 OVD655298:OVD655299 PEZ655298:PEZ655299 POV655298:POV655299 PYR655298:PYR655299 QIN655298:QIN655299 QSJ655298:QSJ655299 RCF655298:RCF655299 RMB655298:RMB655299 RVX655298:RVX655299 SFT655298:SFT655299 SPP655298:SPP655299 SZL655298:SZL655299 TJH655298:TJH655299 TTD655298:TTD655299 UCZ655298:UCZ655299 UMV655298:UMV655299 UWR655298:UWR655299 VGN655298:VGN655299 VQJ655298:VQJ655299 WAF655298:WAF655299 WKB655298:WKB655299 WTX655298:WTX655299 HL720834:HL720835 RH720834:RH720835 ABD720834:ABD720835 AKZ720834:AKZ720835 AUV720834:AUV720835 BER720834:BER720835 BON720834:BON720835 BYJ720834:BYJ720835 CIF720834:CIF720835 CSB720834:CSB720835 DBX720834:DBX720835 DLT720834:DLT720835 DVP720834:DVP720835 EFL720834:EFL720835 EPH720834:EPH720835 EZD720834:EZD720835 FIZ720834:FIZ720835 FSV720834:FSV720835 GCR720834:GCR720835 GMN720834:GMN720835 GWJ720834:GWJ720835 HGF720834:HGF720835 HQB720834:HQB720835 HZX720834:HZX720835 IJT720834:IJT720835 ITP720834:ITP720835 JDL720834:JDL720835 JNH720834:JNH720835 JXD720834:JXD720835 KGZ720834:KGZ720835 KQV720834:KQV720835 LAR720834:LAR720835 LKN720834:LKN720835 LUJ720834:LUJ720835 MEF720834:MEF720835 MOB720834:MOB720835 MXX720834:MXX720835 NHT720834:NHT720835 NRP720834:NRP720835 OBL720834:OBL720835 OLH720834:OLH720835 OVD720834:OVD720835 PEZ720834:PEZ720835 POV720834:POV720835 PYR720834:PYR720835 QIN720834:QIN720835 QSJ720834:QSJ720835 RCF720834:RCF720835 RMB720834:RMB720835 RVX720834:RVX720835 SFT720834:SFT720835 SPP720834:SPP720835 SZL720834:SZL720835 TJH720834:TJH720835 TTD720834:TTD720835 UCZ720834:UCZ720835 UMV720834:UMV720835 UWR720834:UWR720835 VGN720834:VGN720835 VQJ720834:VQJ720835 WAF720834:WAF720835 WKB720834:WKB720835 WTX720834:WTX720835 HL786370:HL786371 RH786370:RH786371 ABD786370:ABD786371 AKZ786370:AKZ786371 AUV786370:AUV786371 BER786370:BER786371 BON786370:BON786371 BYJ786370:BYJ786371 CIF786370:CIF786371 CSB786370:CSB786371 DBX786370:DBX786371 DLT786370:DLT786371 DVP786370:DVP786371 EFL786370:EFL786371 EPH786370:EPH786371 EZD786370:EZD786371 FIZ786370:FIZ786371 FSV786370:FSV786371 GCR786370:GCR786371 GMN786370:GMN786371 GWJ786370:GWJ786371 HGF786370:HGF786371 HQB786370:HQB786371 HZX786370:HZX786371 IJT786370:IJT786371 ITP786370:ITP786371 JDL786370:JDL786371 JNH786370:JNH786371 JXD786370:JXD786371 KGZ786370:KGZ786371 KQV786370:KQV786371 LAR786370:LAR786371 LKN786370:LKN786371 LUJ786370:LUJ786371 MEF786370:MEF786371 MOB786370:MOB786371 MXX786370:MXX786371 NHT786370:NHT786371 NRP786370:NRP786371 OBL786370:OBL786371 OLH786370:OLH786371 OVD786370:OVD786371 PEZ786370:PEZ786371 POV786370:POV786371 PYR786370:PYR786371 QIN786370:QIN786371 QSJ786370:QSJ786371 RCF786370:RCF786371 RMB786370:RMB786371 RVX786370:RVX786371 SFT786370:SFT786371 SPP786370:SPP786371 SZL786370:SZL786371 TJH786370:TJH786371 TTD786370:TTD786371 UCZ786370:UCZ786371 UMV786370:UMV786371 UWR786370:UWR786371 VGN786370:VGN786371 VQJ786370:VQJ786371 WAF786370:WAF786371 WKB786370:WKB786371 WTX786370:WTX786371 HL851906:HL851907 RH851906:RH851907 ABD851906:ABD851907 AKZ851906:AKZ851907 AUV851906:AUV851907 BER851906:BER851907 BON851906:BON851907 BYJ851906:BYJ851907 CIF851906:CIF851907 CSB851906:CSB851907 DBX851906:DBX851907 DLT851906:DLT851907 DVP851906:DVP851907 EFL851906:EFL851907 EPH851906:EPH851907 EZD851906:EZD851907 FIZ851906:FIZ851907 FSV851906:FSV851907 GCR851906:GCR851907 GMN851906:GMN851907 GWJ851906:GWJ851907 HGF851906:HGF851907 HQB851906:HQB851907 HZX851906:HZX851907 IJT851906:IJT851907 ITP851906:ITP851907 JDL851906:JDL851907 JNH851906:JNH851907 JXD851906:JXD851907 KGZ851906:KGZ851907 KQV851906:KQV851907 LAR851906:LAR851907 LKN851906:LKN851907 LUJ851906:LUJ851907 MEF851906:MEF851907 MOB851906:MOB851907 MXX851906:MXX851907 NHT851906:NHT851907 NRP851906:NRP851907 OBL851906:OBL851907 OLH851906:OLH851907 OVD851906:OVD851907 PEZ851906:PEZ851907 POV851906:POV851907 PYR851906:PYR851907 QIN851906:QIN851907 QSJ851906:QSJ851907 RCF851906:RCF851907 RMB851906:RMB851907 RVX851906:RVX851907 SFT851906:SFT851907 SPP851906:SPP851907 SZL851906:SZL851907 TJH851906:TJH851907 TTD851906:TTD851907 UCZ851906:UCZ851907 UMV851906:UMV851907 UWR851906:UWR851907 VGN851906:VGN851907 VQJ851906:VQJ851907 WAF851906:WAF851907 WKB851906:WKB851907 WTX851906:WTX851907 HL917442:HL917443 RH917442:RH917443 ABD917442:ABD917443 AKZ917442:AKZ917443 AUV917442:AUV917443 BER917442:BER917443 BON917442:BON917443 BYJ917442:BYJ917443 CIF917442:CIF917443 CSB917442:CSB917443 DBX917442:DBX917443 DLT917442:DLT917443 DVP917442:DVP917443 EFL917442:EFL917443 EPH917442:EPH917443 EZD917442:EZD917443 FIZ917442:FIZ917443 FSV917442:FSV917443 GCR917442:GCR917443 GMN917442:GMN917443 GWJ917442:GWJ917443 HGF917442:HGF917443 HQB917442:HQB917443 HZX917442:HZX917443 IJT917442:IJT917443 ITP917442:ITP917443 JDL917442:JDL917443 JNH917442:JNH917443 JXD917442:JXD917443 KGZ917442:KGZ917443 KQV917442:KQV917443 LAR917442:LAR917443 LKN917442:LKN917443 LUJ917442:LUJ917443 MEF917442:MEF917443 MOB917442:MOB917443 MXX917442:MXX917443 NHT917442:NHT917443 NRP917442:NRP917443 OBL917442:OBL917443 OLH917442:OLH917443 OVD917442:OVD917443 PEZ917442:PEZ917443 POV917442:POV917443 PYR917442:PYR917443 QIN917442:QIN917443 QSJ917442:QSJ917443 RCF917442:RCF917443 RMB917442:RMB917443 RVX917442:RVX917443 SFT917442:SFT917443 SPP917442:SPP917443 SZL917442:SZL917443 TJH917442:TJH917443 TTD917442:TTD917443 UCZ917442:UCZ917443 UMV917442:UMV917443 UWR917442:UWR917443 VGN917442:VGN917443 VQJ917442:VQJ917443 WAF917442:WAF917443 WKB917442:WKB917443 WTX917442:WTX917443 HL982978:HL982979 RH982978:RH982979 ABD982978:ABD982979 AKZ982978:AKZ982979 AUV982978:AUV982979 BER982978:BER982979 BON982978:BON982979 BYJ982978:BYJ982979 CIF982978:CIF982979 CSB982978:CSB982979 DBX982978:DBX982979 DLT982978:DLT982979 DVP982978:DVP982979 EFL982978:EFL982979 EPH982978:EPH982979 EZD982978:EZD982979 FIZ982978:FIZ982979 FSV982978:FSV982979 GCR982978:GCR982979 GMN982978:GMN982979 GWJ982978:GWJ982979 HGF982978:HGF982979 HQB982978:HQB982979 HZX982978:HZX982979 IJT982978:IJT982979 ITP982978:ITP982979 JDL982978:JDL982979 JNH982978:JNH982979 JXD982978:JXD982979 KGZ982978:KGZ982979 KQV982978:KQV982979 LAR982978:LAR982979 LKN982978:LKN982979 LUJ982978:LUJ982979 MEF982978:MEF982979 MOB982978:MOB982979 MXX982978:MXX982979 NHT982978:NHT982979 NRP982978:NRP982979 OBL982978:OBL982979 OLH982978:OLH982979 OVD982978:OVD982979 PEZ982978:PEZ982979 POV982978:POV982979 PYR982978:PYR982979 QIN982978:QIN982979 QSJ982978:QSJ982979 RCF982978:RCF982979 RMB982978:RMB982979 RVX982978:RVX982979 SFT982978:SFT982979 SPP982978:SPP982979 SZL982978:SZL982979 TJH982978:TJH982979 TTD982978:TTD982979 UCZ982978:UCZ982979 UMV982978:UMV982979 UWR982978:UWR982979 VGN982978:VGN982979 VQJ982978:VQJ982979 WAF982978:WAF982979 WKB982978:WKB982979 WTX982978:WTX982979 HL65479:HL65480 RH65479:RH65480 ABD65479:ABD65480 AKZ65479:AKZ65480 AUV65479:AUV65480 BER65479:BER65480 BON65479:BON65480 BYJ65479:BYJ65480 CIF65479:CIF65480 CSB65479:CSB65480 DBX65479:DBX65480 DLT65479:DLT65480 DVP65479:DVP65480 EFL65479:EFL65480 EPH65479:EPH65480 EZD65479:EZD65480 FIZ65479:FIZ65480 FSV65479:FSV65480 GCR65479:GCR65480 GMN65479:GMN65480 GWJ65479:GWJ65480 HGF65479:HGF65480 HQB65479:HQB65480 HZX65479:HZX65480 IJT65479:IJT65480 ITP65479:ITP65480 JDL65479:JDL65480 JNH65479:JNH65480 JXD65479:JXD65480 KGZ65479:KGZ65480 KQV65479:KQV65480 LAR65479:LAR65480 LKN65479:LKN65480 LUJ65479:LUJ65480 MEF65479:MEF65480 MOB65479:MOB65480 MXX65479:MXX65480 NHT65479:NHT65480 NRP65479:NRP65480 OBL65479:OBL65480 OLH65479:OLH65480 OVD65479:OVD65480 PEZ65479:PEZ65480 POV65479:POV65480 PYR65479:PYR65480 QIN65479:QIN65480 QSJ65479:QSJ65480 RCF65479:RCF65480 RMB65479:RMB65480 RVX65479:RVX65480 SFT65479:SFT65480 SPP65479:SPP65480 SZL65479:SZL65480 TJH65479:TJH65480 TTD65479:TTD65480 UCZ65479:UCZ65480 UMV65479:UMV65480 UWR65479:UWR65480 VGN65479:VGN65480 VQJ65479:VQJ65480 WAF65479:WAF65480 WKB65479:WKB65480 WTX65479:WTX65480 HL131015:HL131016 RH131015:RH131016 ABD131015:ABD131016 AKZ131015:AKZ131016 AUV131015:AUV131016 BER131015:BER131016 BON131015:BON131016 BYJ131015:BYJ131016 CIF131015:CIF131016 CSB131015:CSB131016 DBX131015:DBX131016 DLT131015:DLT131016 DVP131015:DVP131016 EFL131015:EFL131016 EPH131015:EPH131016 EZD131015:EZD131016 FIZ131015:FIZ131016 FSV131015:FSV131016 GCR131015:GCR131016 GMN131015:GMN131016 GWJ131015:GWJ131016 HGF131015:HGF131016 HQB131015:HQB131016 HZX131015:HZX131016 IJT131015:IJT131016 ITP131015:ITP131016 JDL131015:JDL131016 JNH131015:JNH131016 JXD131015:JXD131016 KGZ131015:KGZ131016 KQV131015:KQV131016 LAR131015:LAR131016 LKN131015:LKN131016 LUJ131015:LUJ131016 MEF131015:MEF131016 MOB131015:MOB131016 MXX131015:MXX131016 NHT131015:NHT131016 NRP131015:NRP131016 OBL131015:OBL131016 OLH131015:OLH131016 OVD131015:OVD131016 PEZ131015:PEZ131016 POV131015:POV131016 PYR131015:PYR131016 QIN131015:QIN131016 QSJ131015:QSJ131016 RCF131015:RCF131016 RMB131015:RMB131016 RVX131015:RVX131016 SFT131015:SFT131016 SPP131015:SPP131016 SZL131015:SZL131016 TJH131015:TJH131016 TTD131015:TTD131016 UCZ131015:UCZ131016 UMV131015:UMV131016 UWR131015:UWR131016 VGN131015:VGN131016 VQJ131015:VQJ131016 WAF131015:WAF131016 WKB131015:WKB131016 WTX131015:WTX131016 HL196551:HL196552 RH196551:RH196552 ABD196551:ABD196552 AKZ196551:AKZ196552 AUV196551:AUV196552 BER196551:BER196552 BON196551:BON196552 BYJ196551:BYJ196552 CIF196551:CIF196552 CSB196551:CSB196552 DBX196551:DBX196552 DLT196551:DLT196552 DVP196551:DVP196552 EFL196551:EFL196552 EPH196551:EPH196552 EZD196551:EZD196552 FIZ196551:FIZ196552 FSV196551:FSV196552 GCR196551:GCR196552 GMN196551:GMN196552 GWJ196551:GWJ196552 HGF196551:HGF196552 HQB196551:HQB196552 HZX196551:HZX196552 IJT196551:IJT196552 ITP196551:ITP196552 JDL196551:JDL196552 JNH196551:JNH196552 JXD196551:JXD196552 KGZ196551:KGZ196552 KQV196551:KQV196552 LAR196551:LAR196552 LKN196551:LKN196552 LUJ196551:LUJ196552 MEF196551:MEF196552 MOB196551:MOB196552 MXX196551:MXX196552 NHT196551:NHT196552 NRP196551:NRP196552 OBL196551:OBL196552 OLH196551:OLH196552 OVD196551:OVD196552 PEZ196551:PEZ196552 POV196551:POV196552 PYR196551:PYR196552 QIN196551:QIN196552 QSJ196551:QSJ196552 RCF196551:RCF196552 RMB196551:RMB196552 RVX196551:RVX196552 SFT196551:SFT196552 SPP196551:SPP196552 SZL196551:SZL196552 TJH196551:TJH196552 TTD196551:TTD196552 UCZ196551:UCZ196552 UMV196551:UMV196552 UWR196551:UWR196552 VGN196551:VGN196552 VQJ196551:VQJ196552 WAF196551:WAF196552 WKB196551:WKB196552 WTX196551:WTX196552 HL262087:HL262088 RH262087:RH262088 ABD262087:ABD262088 AKZ262087:AKZ262088 AUV262087:AUV262088 BER262087:BER262088 BON262087:BON262088 BYJ262087:BYJ262088 CIF262087:CIF262088 CSB262087:CSB262088 DBX262087:DBX262088 DLT262087:DLT262088 DVP262087:DVP262088 EFL262087:EFL262088 EPH262087:EPH262088 EZD262087:EZD262088 FIZ262087:FIZ262088 FSV262087:FSV262088 GCR262087:GCR262088 GMN262087:GMN262088 GWJ262087:GWJ262088 HGF262087:HGF262088 HQB262087:HQB262088 HZX262087:HZX262088 IJT262087:IJT262088 ITP262087:ITP262088 JDL262087:JDL262088 JNH262087:JNH262088 JXD262087:JXD262088 KGZ262087:KGZ262088 KQV262087:KQV262088 LAR262087:LAR262088 LKN262087:LKN262088 LUJ262087:LUJ262088 MEF262087:MEF262088 MOB262087:MOB262088 MXX262087:MXX262088 NHT262087:NHT262088 NRP262087:NRP262088 OBL262087:OBL262088 OLH262087:OLH262088 OVD262087:OVD262088 PEZ262087:PEZ262088 POV262087:POV262088 PYR262087:PYR262088 QIN262087:QIN262088 QSJ262087:QSJ262088 RCF262087:RCF262088 RMB262087:RMB262088 RVX262087:RVX262088 SFT262087:SFT262088 SPP262087:SPP262088 SZL262087:SZL262088 TJH262087:TJH262088 TTD262087:TTD262088 UCZ262087:UCZ262088 UMV262087:UMV262088 UWR262087:UWR262088 VGN262087:VGN262088 VQJ262087:VQJ262088 WAF262087:WAF262088 WKB262087:WKB262088 WTX262087:WTX262088 HL327623:HL327624 RH327623:RH327624 ABD327623:ABD327624 AKZ327623:AKZ327624 AUV327623:AUV327624 BER327623:BER327624 BON327623:BON327624 BYJ327623:BYJ327624 CIF327623:CIF327624 CSB327623:CSB327624 DBX327623:DBX327624 DLT327623:DLT327624 DVP327623:DVP327624 EFL327623:EFL327624 EPH327623:EPH327624 EZD327623:EZD327624 FIZ327623:FIZ327624 FSV327623:FSV327624 GCR327623:GCR327624 GMN327623:GMN327624 GWJ327623:GWJ327624 HGF327623:HGF327624 HQB327623:HQB327624 HZX327623:HZX327624 IJT327623:IJT327624 ITP327623:ITP327624 JDL327623:JDL327624 JNH327623:JNH327624 JXD327623:JXD327624 KGZ327623:KGZ327624 KQV327623:KQV327624 LAR327623:LAR327624 LKN327623:LKN327624 LUJ327623:LUJ327624 MEF327623:MEF327624 MOB327623:MOB327624 MXX327623:MXX327624 NHT327623:NHT327624 NRP327623:NRP327624 OBL327623:OBL327624 OLH327623:OLH327624 OVD327623:OVD327624 PEZ327623:PEZ327624 POV327623:POV327624 PYR327623:PYR327624 QIN327623:QIN327624 QSJ327623:QSJ327624 RCF327623:RCF327624 RMB327623:RMB327624 RVX327623:RVX327624 SFT327623:SFT327624 SPP327623:SPP327624 SZL327623:SZL327624 TJH327623:TJH327624 TTD327623:TTD327624 UCZ327623:UCZ327624 UMV327623:UMV327624 UWR327623:UWR327624 VGN327623:VGN327624 VQJ327623:VQJ327624 WAF327623:WAF327624 WKB327623:WKB327624 WTX327623:WTX327624 HL393159:HL393160 RH393159:RH393160 ABD393159:ABD393160 AKZ393159:AKZ393160 AUV393159:AUV393160 BER393159:BER393160 BON393159:BON393160 BYJ393159:BYJ393160 CIF393159:CIF393160 CSB393159:CSB393160 DBX393159:DBX393160 DLT393159:DLT393160 DVP393159:DVP393160 EFL393159:EFL393160 EPH393159:EPH393160 EZD393159:EZD393160 FIZ393159:FIZ393160 FSV393159:FSV393160 GCR393159:GCR393160 GMN393159:GMN393160 GWJ393159:GWJ393160 HGF393159:HGF393160 HQB393159:HQB393160 HZX393159:HZX393160 IJT393159:IJT393160 ITP393159:ITP393160 JDL393159:JDL393160 JNH393159:JNH393160 JXD393159:JXD393160 KGZ393159:KGZ393160 KQV393159:KQV393160 LAR393159:LAR393160 LKN393159:LKN393160 LUJ393159:LUJ393160 MEF393159:MEF393160 MOB393159:MOB393160 MXX393159:MXX393160 NHT393159:NHT393160 NRP393159:NRP393160 OBL393159:OBL393160 OLH393159:OLH393160 OVD393159:OVD393160 PEZ393159:PEZ393160 POV393159:POV393160 PYR393159:PYR393160 QIN393159:QIN393160 QSJ393159:QSJ393160 RCF393159:RCF393160 RMB393159:RMB393160 RVX393159:RVX393160 SFT393159:SFT393160 SPP393159:SPP393160 SZL393159:SZL393160 TJH393159:TJH393160 TTD393159:TTD393160 UCZ393159:UCZ393160 UMV393159:UMV393160 UWR393159:UWR393160 VGN393159:VGN393160 VQJ393159:VQJ393160 WAF393159:WAF393160 WKB393159:WKB393160 WTX393159:WTX393160 HL458695:HL458696 RH458695:RH458696 ABD458695:ABD458696 AKZ458695:AKZ458696 AUV458695:AUV458696 BER458695:BER458696 BON458695:BON458696 BYJ458695:BYJ458696 CIF458695:CIF458696 CSB458695:CSB458696 DBX458695:DBX458696 DLT458695:DLT458696 DVP458695:DVP458696 EFL458695:EFL458696 EPH458695:EPH458696 EZD458695:EZD458696 FIZ458695:FIZ458696 FSV458695:FSV458696 GCR458695:GCR458696 GMN458695:GMN458696 GWJ458695:GWJ458696 HGF458695:HGF458696 HQB458695:HQB458696 HZX458695:HZX458696 IJT458695:IJT458696 ITP458695:ITP458696 JDL458695:JDL458696 JNH458695:JNH458696 JXD458695:JXD458696 KGZ458695:KGZ458696 KQV458695:KQV458696 LAR458695:LAR458696 LKN458695:LKN458696 LUJ458695:LUJ458696 MEF458695:MEF458696 MOB458695:MOB458696 MXX458695:MXX458696 NHT458695:NHT458696 NRP458695:NRP458696 OBL458695:OBL458696 OLH458695:OLH458696 OVD458695:OVD458696 PEZ458695:PEZ458696 POV458695:POV458696 PYR458695:PYR458696 QIN458695:QIN458696 QSJ458695:QSJ458696 RCF458695:RCF458696 RMB458695:RMB458696 RVX458695:RVX458696 SFT458695:SFT458696 SPP458695:SPP458696 SZL458695:SZL458696 TJH458695:TJH458696 TTD458695:TTD458696 UCZ458695:UCZ458696 UMV458695:UMV458696 UWR458695:UWR458696 VGN458695:VGN458696 VQJ458695:VQJ458696 WAF458695:WAF458696 WKB458695:WKB458696 WTX458695:WTX458696 HL524231:HL524232 RH524231:RH524232 ABD524231:ABD524232 AKZ524231:AKZ524232 AUV524231:AUV524232 BER524231:BER524232 BON524231:BON524232 BYJ524231:BYJ524232 CIF524231:CIF524232 CSB524231:CSB524232 DBX524231:DBX524232 DLT524231:DLT524232 DVP524231:DVP524232 EFL524231:EFL524232 EPH524231:EPH524232 EZD524231:EZD524232 FIZ524231:FIZ524232 FSV524231:FSV524232 GCR524231:GCR524232 GMN524231:GMN524232 GWJ524231:GWJ524232 HGF524231:HGF524232 HQB524231:HQB524232 HZX524231:HZX524232 IJT524231:IJT524232 ITP524231:ITP524232 JDL524231:JDL524232 JNH524231:JNH524232 JXD524231:JXD524232 KGZ524231:KGZ524232 KQV524231:KQV524232 LAR524231:LAR524232 LKN524231:LKN524232 LUJ524231:LUJ524232 MEF524231:MEF524232 MOB524231:MOB524232 MXX524231:MXX524232 NHT524231:NHT524232 NRP524231:NRP524232 OBL524231:OBL524232 OLH524231:OLH524232 OVD524231:OVD524232 PEZ524231:PEZ524232 POV524231:POV524232 PYR524231:PYR524232 QIN524231:QIN524232 QSJ524231:QSJ524232 RCF524231:RCF524232 RMB524231:RMB524232 RVX524231:RVX524232 SFT524231:SFT524232 SPP524231:SPP524232 SZL524231:SZL524232 TJH524231:TJH524232 TTD524231:TTD524232 UCZ524231:UCZ524232 UMV524231:UMV524232 UWR524231:UWR524232 VGN524231:VGN524232 VQJ524231:VQJ524232 WAF524231:WAF524232 WKB524231:WKB524232 WTX524231:WTX524232 HL589767:HL589768 RH589767:RH589768 ABD589767:ABD589768 AKZ589767:AKZ589768 AUV589767:AUV589768 BER589767:BER589768 BON589767:BON589768 BYJ589767:BYJ589768 CIF589767:CIF589768 CSB589767:CSB589768 DBX589767:DBX589768 DLT589767:DLT589768 DVP589767:DVP589768 EFL589767:EFL589768 EPH589767:EPH589768 EZD589767:EZD589768 FIZ589767:FIZ589768 FSV589767:FSV589768 GCR589767:GCR589768 GMN589767:GMN589768 GWJ589767:GWJ589768 HGF589767:HGF589768 HQB589767:HQB589768 HZX589767:HZX589768 IJT589767:IJT589768 ITP589767:ITP589768 JDL589767:JDL589768 JNH589767:JNH589768 JXD589767:JXD589768 KGZ589767:KGZ589768 KQV589767:KQV589768 LAR589767:LAR589768 LKN589767:LKN589768 LUJ589767:LUJ589768 MEF589767:MEF589768 MOB589767:MOB589768 MXX589767:MXX589768 NHT589767:NHT589768 NRP589767:NRP589768 OBL589767:OBL589768 OLH589767:OLH589768 OVD589767:OVD589768 PEZ589767:PEZ589768 POV589767:POV589768 PYR589767:PYR589768 QIN589767:QIN589768 QSJ589767:QSJ589768 RCF589767:RCF589768 RMB589767:RMB589768 RVX589767:RVX589768 SFT589767:SFT589768 SPP589767:SPP589768 SZL589767:SZL589768 TJH589767:TJH589768 TTD589767:TTD589768 UCZ589767:UCZ589768 UMV589767:UMV589768 UWR589767:UWR589768 VGN589767:VGN589768 VQJ589767:VQJ589768 WAF589767:WAF589768 WKB589767:WKB589768 WTX589767:WTX589768 HL655303:HL655304 RH655303:RH655304 ABD655303:ABD655304 AKZ655303:AKZ655304 AUV655303:AUV655304 BER655303:BER655304 BON655303:BON655304 BYJ655303:BYJ655304 CIF655303:CIF655304 CSB655303:CSB655304 DBX655303:DBX655304 DLT655303:DLT655304 DVP655303:DVP655304 EFL655303:EFL655304 EPH655303:EPH655304 EZD655303:EZD655304 FIZ655303:FIZ655304 FSV655303:FSV655304 GCR655303:GCR655304 GMN655303:GMN655304 GWJ655303:GWJ655304 HGF655303:HGF655304 HQB655303:HQB655304 HZX655303:HZX655304 IJT655303:IJT655304 ITP655303:ITP655304 JDL655303:JDL655304 JNH655303:JNH655304 JXD655303:JXD655304 KGZ655303:KGZ655304 KQV655303:KQV655304 LAR655303:LAR655304 LKN655303:LKN655304 LUJ655303:LUJ655304 MEF655303:MEF655304 MOB655303:MOB655304 MXX655303:MXX655304 NHT655303:NHT655304 NRP655303:NRP655304 OBL655303:OBL655304 OLH655303:OLH655304 OVD655303:OVD655304 PEZ655303:PEZ655304 POV655303:POV655304 PYR655303:PYR655304 QIN655303:QIN655304 QSJ655303:QSJ655304 RCF655303:RCF655304 RMB655303:RMB655304 RVX655303:RVX655304 SFT655303:SFT655304 SPP655303:SPP655304 SZL655303:SZL655304 TJH655303:TJH655304 TTD655303:TTD655304 UCZ655303:UCZ655304 UMV655303:UMV655304 UWR655303:UWR655304 VGN655303:VGN655304 VQJ655303:VQJ655304 WAF655303:WAF655304 WKB655303:WKB655304 WTX655303:WTX655304 HL720839:HL720840 RH720839:RH720840 ABD720839:ABD720840 AKZ720839:AKZ720840 AUV720839:AUV720840 BER720839:BER720840 BON720839:BON720840 BYJ720839:BYJ720840 CIF720839:CIF720840 CSB720839:CSB720840 DBX720839:DBX720840 DLT720839:DLT720840 DVP720839:DVP720840 EFL720839:EFL720840 EPH720839:EPH720840 EZD720839:EZD720840 FIZ720839:FIZ720840 FSV720839:FSV720840 GCR720839:GCR720840 GMN720839:GMN720840 GWJ720839:GWJ720840 HGF720839:HGF720840 HQB720839:HQB720840 HZX720839:HZX720840 IJT720839:IJT720840 ITP720839:ITP720840 JDL720839:JDL720840 JNH720839:JNH720840 JXD720839:JXD720840 KGZ720839:KGZ720840 KQV720839:KQV720840 LAR720839:LAR720840 LKN720839:LKN720840 LUJ720839:LUJ720840 MEF720839:MEF720840 MOB720839:MOB720840 MXX720839:MXX720840 NHT720839:NHT720840 NRP720839:NRP720840 OBL720839:OBL720840 OLH720839:OLH720840 OVD720839:OVD720840 PEZ720839:PEZ720840 POV720839:POV720840 PYR720839:PYR720840 QIN720839:QIN720840 QSJ720839:QSJ720840 RCF720839:RCF720840 RMB720839:RMB720840 RVX720839:RVX720840 SFT720839:SFT720840 SPP720839:SPP720840 SZL720839:SZL720840 TJH720839:TJH720840 TTD720839:TTD720840 UCZ720839:UCZ720840 UMV720839:UMV720840 UWR720839:UWR720840 VGN720839:VGN720840 VQJ720839:VQJ720840 WAF720839:WAF720840 WKB720839:WKB720840 WTX720839:WTX720840 HL786375:HL786376 RH786375:RH786376 ABD786375:ABD786376 AKZ786375:AKZ786376 AUV786375:AUV786376 BER786375:BER786376 BON786375:BON786376 BYJ786375:BYJ786376 CIF786375:CIF786376 CSB786375:CSB786376 DBX786375:DBX786376 DLT786375:DLT786376 DVP786375:DVP786376 EFL786375:EFL786376 EPH786375:EPH786376 EZD786375:EZD786376 FIZ786375:FIZ786376 FSV786375:FSV786376 GCR786375:GCR786376 GMN786375:GMN786376 GWJ786375:GWJ786376 HGF786375:HGF786376 HQB786375:HQB786376 HZX786375:HZX786376 IJT786375:IJT786376 ITP786375:ITP786376 JDL786375:JDL786376 JNH786375:JNH786376 JXD786375:JXD786376 KGZ786375:KGZ786376 KQV786375:KQV786376 LAR786375:LAR786376 LKN786375:LKN786376 LUJ786375:LUJ786376 MEF786375:MEF786376 MOB786375:MOB786376 MXX786375:MXX786376 NHT786375:NHT786376 NRP786375:NRP786376 OBL786375:OBL786376 OLH786375:OLH786376 OVD786375:OVD786376 PEZ786375:PEZ786376 POV786375:POV786376 PYR786375:PYR786376 QIN786375:QIN786376 QSJ786375:QSJ786376 RCF786375:RCF786376 RMB786375:RMB786376 RVX786375:RVX786376 SFT786375:SFT786376 SPP786375:SPP786376 SZL786375:SZL786376 TJH786375:TJH786376 TTD786375:TTD786376 UCZ786375:UCZ786376 UMV786375:UMV786376 UWR786375:UWR786376 VGN786375:VGN786376 VQJ786375:VQJ786376 WAF786375:WAF786376 WKB786375:WKB786376 WTX786375:WTX786376 HL851911:HL851912 RH851911:RH851912 ABD851911:ABD851912 AKZ851911:AKZ851912 AUV851911:AUV851912 BER851911:BER851912 BON851911:BON851912 BYJ851911:BYJ851912 CIF851911:CIF851912 CSB851911:CSB851912 DBX851911:DBX851912 DLT851911:DLT851912 DVP851911:DVP851912 EFL851911:EFL851912 EPH851911:EPH851912 EZD851911:EZD851912 FIZ851911:FIZ851912 FSV851911:FSV851912 GCR851911:GCR851912 GMN851911:GMN851912 GWJ851911:GWJ851912 HGF851911:HGF851912 HQB851911:HQB851912 HZX851911:HZX851912 IJT851911:IJT851912 ITP851911:ITP851912 JDL851911:JDL851912 JNH851911:JNH851912 JXD851911:JXD851912 KGZ851911:KGZ851912 KQV851911:KQV851912 LAR851911:LAR851912 LKN851911:LKN851912 LUJ851911:LUJ851912 MEF851911:MEF851912 MOB851911:MOB851912 MXX851911:MXX851912 NHT851911:NHT851912 NRP851911:NRP851912 OBL851911:OBL851912 OLH851911:OLH851912 OVD851911:OVD851912 PEZ851911:PEZ851912 POV851911:POV851912 PYR851911:PYR851912 QIN851911:QIN851912 QSJ851911:QSJ851912 RCF851911:RCF851912 RMB851911:RMB851912 RVX851911:RVX851912 SFT851911:SFT851912 SPP851911:SPP851912 SZL851911:SZL851912 TJH851911:TJH851912 TTD851911:TTD851912 UCZ851911:UCZ851912 UMV851911:UMV851912 UWR851911:UWR851912 VGN851911:VGN851912 VQJ851911:VQJ851912 WAF851911:WAF851912 WKB851911:WKB851912 WTX851911:WTX851912 HL917447:HL917448 RH917447:RH917448 ABD917447:ABD917448 AKZ917447:AKZ917448 AUV917447:AUV917448 BER917447:BER917448 BON917447:BON917448 BYJ917447:BYJ917448 CIF917447:CIF917448 CSB917447:CSB917448 DBX917447:DBX917448 DLT917447:DLT917448 DVP917447:DVP917448 EFL917447:EFL917448 EPH917447:EPH917448 EZD917447:EZD917448 FIZ917447:FIZ917448 FSV917447:FSV917448 GCR917447:GCR917448 GMN917447:GMN917448 GWJ917447:GWJ917448 HGF917447:HGF917448 HQB917447:HQB917448 HZX917447:HZX917448 IJT917447:IJT917448 ITP917447:ITP917448 JDL917447:JDL917448 JNH917447:JNH917448 JXD917447:JXD917448 KGZ917447:KGZ917448 KQV917447:KQV917448 LAR917447:LAR917448 LKN917447:LKN917448 LUJ917447:LUJ917448 MEF917447:MEF917448 MOB917447:MOB917448 MXX917447:MXX917448 NHT917447:NHT917448 NRP917447:NRP917448 OBL917447:OBL917448 OLH917447:OLH917448 OVD917447:OVD917448 PEZ917447:PEZ917448 POV917447:POV917448 PYR917447:PYR917448 QIN917447:QIN917448 QSJ917447:QSJ917448 RCF917447:RCF917448 RMB917447:RMB917448 RVX917447:RVX917448 SFT917447:SFT917448 SPP917447:SPP917448 SZL917447:SZL917448 TJH917447:TJH917448 TTD917447:TTD917448 UCZ917447:UCZ917448 UMV917447:UMV917448 UWR917447:UWR917448 VGN917447:VGN917448 VQJ917447:VQJ917448 WAF917447:WAF917448 WKB917447:WKB917448 WTX917447:WTX917448 HL982983:HL982984 RH982983:RH982984 ABD982983:ABD982984 AKZ982983:AKZ982984 AUV982983:AUV982984 BER982983:BER982984 BON982983:BON982984 BYJ982983:BYJ982984 CIF982983:CIF982984 CSB982983:CSB982984 DBX982983:DBX982984 DLT982983:DLT982984 DVP982983:DVP982984 EFL982983:EFL982984 EPH982983:EPH982984 EZD982983:EZD982984 FIZ982983:FIZ982984 FSV982983:FSV982984 GCR982983:GCR982984 GMN982983:GMN982984 GWJ982983:GWJ982984 HGF982983:HGF982984 HQB982983:HQB982984 HZX982983:HZX982984 IJT982983:IJT982984 ITP982983:ITP982984 JDL982983:JDL982984 JNH982983:JNH982984 JXD982983:JXD982984 KGZ982983:KGZ982984 KQV982983:KQV982984 LAR982983:LAR982984 LKN982983:LKN982984 LUJ982983:LUJ982984 MEF982983:MEF982984 MOB982983:MOB982984 MXX982983:MXX982984 NHT982983:NHT982984 NRP982983:NRP982984 OBL982983:OBL982984 OLH982983:OLH982984 OVD982983:OVD982984 PEZ982983:PEZ982984 POV982983:POV982984 PYR982983:PYR982984 QIN982983:QIN982984 QSJ982983:QSJ982984 RCF982983:RCF982984 RMB982983:RMB982984 RVX982983:RVX982984 SFT982983:SFT982984 SPP982983:SPP982984 SZL982983:SZL982984 TJH982983:TJH982984 TTD982983:TTD982984 UCZ982983:UCZ982984 UMV982983:UMV982984 UWR982983:UWR982984 VGN982983:VGN982984 VQJ982983:VQJ982984 WAF982983:WAF982984 WKB982983:WKB982984 WTX982983:WTX982984 HL65491:HL65495 RH65491:RH65495 ABD65491:ABD65495 AKZ65491:AKZ65495 AUV65491:AUV65495 BER65491:BER65495 BON65491:BON65495 BYJ65491:BYJ65495 CIF65491:CIF65495 CSB65491:CSB65495 DBX65491:DBX65495 DLT65491:DLT65495 DVP65491:DVP65495 EFL65491:EFL65495 EPH65491:EPH65495 EZD65491:EZD65495 FIZ65491:FIZ65495 FSV65491:FSV65495 GCR65491:GCR65495 GMN65491:GMN65495 GWJ65491:GWJ65495 HGF65491:HGF65495 HQB65491:HQB65495 HZX65491:HZX65495 IJT65491:IJT65495 ITP65491:ITP65495 JDL65491:JDL65495 JNH65491:JNH65495 JXD65491:JXD65495 KGZ65491:KGZ65495 KQV65491:KQV65495 LAR65491:LAR65495 LKN65491:LKN65495 LUJ65491:LUJ65495 MEF65491:MEF65495 MOB65491:MOB65495 MXX65491:MXX65495 NHT65491:NHT65495 NRP65491:NRP65495 OBL65491:OBL65495 OLH65491:OLH65495 OVD65491:OVD65495 PEZ65491:PEZ65495 POV65491:POV65495 PYR65491:PYR65495 QIN65491:QIN65495 QSJ65491:QSJ65495 RCF65491:RCF65495 RMB65491:RMB65495 RVX65491:RVX65495 SFT65491:SFT65495 SPP65491:SPP65495 SZL65491:SZL65495 TJH65491:TJH65495 TTD65491:TTD65495 UCZ65491:UCZ65495 UMV65491:UMV65495 UWR65491:UWR65495 VGN65491:VGN65495 VQJ65491:VQJ65495 WAF65491:WAF65495 WKB65491:WKB65495 WTX65491:WTX65495 HL131027:HL131031 RH131027:RH131031 ABD131027:ABD131031 AKZ131027:AKZ131031 AUV131027:AUV131031 BER131027:BER131031 BON131027:BON131031 BYJ131027:BYJ131031 CIF131027:CIF131031 CSB131027:CSB131031 DBX131027:DBX131031 DLT131027:DLT131031 DVP131027:DVP131031 EFL131027:EFL131031 EPH131027:EPH131031 EZD131027:EZD131031 FIZ131027:FIZ131031 FSV131027:FSV131031 GCR131027:GCR131031 GMN131027:GMN131031 GWJ131027:GWJ131031 HGF131027:HGF131031 HQB131027:HQB131031 HZX131027:HZX131031 IJT131027:IJT131031 ITP131027:ITP131031 JDL131027:JDL131031 JNH131027:JNH131031 JXD131027:JXD131031 KGZ131027:KGZ131031 KQV131027:KQV131031 LAR131027:LAR131031 LKN131027:LKN131031 LUJ131027:LUJ131031 MEF131027:MEF131031 MOB131027:MOB131031 MXX131027:MXX131031 NHT131027:NHT131031 NRP131027:NRP131031 OBL131027:OBL131031 OLH131027:OLH131031 OVD131027:OVD131031 PEZ131027:PEZ131031 POV131027:POV131031 PYR131027:PYR131031 QIN131027:QIN131031 QSJ131027:QSJ131031 RCF131027:RCF131031 RMB131027:RMB131031 RVX131027:RVX131031 SFT131027:SFT131031 SPP131027:SPP131031 SZL131027:SZL131031 TJH131027:TJH131031 TTD131027:TTD131031 UCZ131027:UCZ131031 UMV131027:UMV131031 UWR131027:UWR131031 VGN131027:VGN131031 VQJ131027:VQJ131031 WAF131027:WAF131031 WKB131027:WKB131031 WTX131027:WTX131031 HL196563:HL196567 RH196563:RH196567 ABD196563:ABD196567 AKZ196563:AKZ196567 AUV196563:AUV196567 BER196563:BER196567 BON196563:BON196567 BYJ196563:BYJ196567 CIF196563:CIF196567 CSB196563:CSB196567 DBX196563:DBX196567 DLT196563:DLT196567 DVP196563:DVP196567 EFL196563:EFL196567 EPH196563:EPH196567 EZD196563:EZD196567 FIZ196563:FIZ196567 FSV196563:FSV196567 GCR196563:GCR196567 GMN196563:GMN196567 GWJ196563:GWJ196567 HGF196563:HGF196567 HQB196563:HQB196567 HZX196563:HZX196567 IJT196563:IJT196567 ITP196563:ITP196567 JDL196563:JDL196567 JNH196563:JNH196567 JXD196563:JXD196567 KGZ196563:KGZ196567 KQV196563:KQV196567 LAR196563:LAR196567 LKN196563:LKN196567 LUJ196563:LUJ196567 MEF196563:MEF196567 MOB196563:MOB196567 MXX196563:MXX196567 NHT196563:NHT196567 NRP196563:NRP196567 OBL196563:OBL196567 OLH196563:OLH196567 OVD196563:OVD196567 PEZ196563:PEZ196567 POV196563:POV196567 PYR196563:PYR196567 QIN196563:QIN196567 QSJ196563:QSJ196567 RCF196563:RCF196567 RMB196563:RMB196567 RVX196563:RVX196567 SFT196563:SFT196567 SPP196563:SPP196567 SZL196563:SZL196567 TJH196563:TJH196567 TTD196563:TTD196567 UCZ196563:UCZ196567 UMV196563:UMV196567 UWR196563:UWR196567 VGN196563:VGN196567 VQJ196563:VQJ196567 WAF196563:WAF196567 WKB196563:WKB196567 WTX196563:WTX196567 HL262099:HL262103 RH262099:RH262103 ABD262099:ABD262103 AKZ262099:AKZ262103 AUV262099:AUV262103 BER262099:BER262103 BON262099:BON262103 BYJ262099:BYJ262103 CIF262099:CIF262103 CSB262099:CSB262103 DBX262099:DBX262103 DLT262099:DLT262103 DVP262099:DVP262103 EFL262099:EFL262103 EPH262099:EPH262103 EZD262099:EZD262103 FIZ262099:FIZ262103 FSV262099:FSV262103 GCR262099:GCR262103 GMN262099:GMN262103 GWJ262099:GWJ262103 HGF262099:HGF262103 HQB262099:HQB262103 HZX262099:HZX262103 IJT262099:IJT262103 ITP262099:ITP262103 JDL262099:JDL262103 JNH262099:JNH262103 JXD262099:JXD262103 KGZ262099:KGZ262103 KQV262099:KQV262103 LAR262099:LAR262103 LKN262099:LKN262103 LUJ262099:LUJ262103 MEF262099:MEF262103 MOB262099:MOB262103 MXX262099:MXX262103 NHT262099:NHT262103 NRP262099:NRP262103 OBL262099:OBL262103 OLH262099:OLH262103 OVD262099:OVD262103 PEZ262099:PEZ262103 POV262099:POV262103 PYR262099:PYR262103 QIN262099:QIN262103 QSJ262099:QSJ262103 RCF262099:RCF262103 RMB262099:RMB262103 RVX262099:RVX262103 SFT262099:SFT262103 SPP262099:SPP262103 SZL262099:SZL262103 TJH262099:TJH262103 TTD262099:TTD262103 UCZ262099:UCZ262103 UMV262099:UMV262103 UWR262099:UWR262103 VGN262099:VGN262103 VQJ262099:VQJ262103 WAF262099:WAF262103 WKB262099:WKB262103 WTX262099:WTX262103 HL327635:HL327639 RH327635:RH327639 ABD327635:ABD327639 AKZ327635:AKZ327639 AUV327635:AUV327639 BER327635:BER327639 BON327635:BON327639 BYJ327635:BYJ327639 CIF327635:CIF327639 CSB327635:CSB327639 DBX327635:DBX327639 DLT327635:DLT327639 DVP327635:DVP327639 EFL327635:EFL327639 EPH327635:EPH327639 EZD327635:EZD327639 FIZ327635:FIZ327639 FSV327635:FSV327639 GCR327635:GCR327639 GMN327635:GMN327639 GWJ327635:GWJ327639 HGF327635:HGF327639 HQB327635:HQB327639 HZX327635:HZX327639 IJT327635:IJT327639 ITP327635:ITP327639 JDL327635:JDL327639 JNH327635:JNH327639 JXD327635:JXD327639 KGZ327635:KGZ327639 KQV327635:KQV327639 LAR327635:LAR327639 LKN327635:LKN327639 LUJ327635:LUJ327639 MEF327635:MEF327639 MOB327635:MOB327639 MXX327635:MXX327639 NHT327635:NHT327639 NRP327635:NRP327639 OBL327635:OBL327639 OLH327635:OLH327639 OVD327635:OVD327639 PEZ327635:PEZ327639 POV327635:POV327639 PYR327635:PYR327639 QIN327635:QIN327639 QSJ327635:QSJ327639 RCF327635:RCF327639 RMB327635:RMB327639 RVX327635:RVX327639 SFT327635:SFT327639 SPP327635:SPP327639 SZL327635:SZL327639 TJH327635:TJH327639 TTD327635:TTD327639 UCZ327635:UCZ327639 UMV327635:UMV327639 UWR327635:UWR327639 VGN327635:VGN327639 VQJ327635:VQJ327639 WAF327635:WAF327639 WKB327635:WKB327639 WTX327635:WTX327639 HL393171:HL393175 RH393171:RH393175 ABD393171:ABD393175 AKZ393171:AKZ393175 AUV393171:AUV393175 BER393171:BER393175 BON393171:BON393175 BYJ393171:BYJ393175 CIF393171:CIF393175 CSB393171:CSB393175 DBX393171:DBX393175 DLT393171:DLT393175 DVP393171:DVP393175 EFL393171:EFL393175 EPH393171:EPH393175 EZD393171:EZD393175 FIZ393171:FIZ393175 FSV393171:FSV393175 GCR393171:GCR393175 GMN393171:GMN393175 GWJ393171:GWJ393175 HGF393171:HGF393175 HQB393171:HQB393175 HZX393171:HZX393175 IJT393171:IJT393175 ITP393171:ITP393175 JDL393171:JDL393175 JNH393171:JNH393175 JXD393171:JXD393175 KGZ393171:KGZ393175 KQV393171:KQV393175 LAR393171:LAR393175 LKN393171:LKN393175 LUJ393171:LUJ393175 MEF393171:MEF393175 MOB393171:MOB393175 MXX393171:MXX393175 NHT393171:NHT393175 NRP393171:NRP393175 OBL393171:OBL393175 OLH393171:OLH393175 OVD393171:OVD393175 PEZ393171:PEZ393175 POV393171:POV393175 PYR393171:PYR393175 QIN393171:QIN393175 QSJ393171:QSJ393175 RCF393171:RCF393175 RMB393171:RMB393175 RVX393171:RVX393175 SFT393171:SFT393175 SPP393171:SPP393175 SZL393171:SZL393175 TJH393171:TJH393175 TTD393171:TTD393175 UCZ393171:UCZ393175 UMV393171:UMV393175 UWR393171:UWR393175 VGN393171:VGN393175 VQJ393171:VQJ393175 WAF393171:WAF393175 WKB393171:WKB393175 WTX393171:WTX393175 HL458707:HL458711 RH458707:RH458711 ABD458707:ABD458711 AKZ458707:AKZ458711 AUV458707:AUV458711 BER458707:BER458711 BON458707:BON458711 BYJ458707:BYJ458711 CIF458707:CIF458711 CSB458707:CSB458711 DBX458707:DBX458711 DLT458707:DLT458711 DVP458707:DVP458711 EFL458707:EFL458711 EPH458707:EPH458711 EZD458707:EZD458711 FIZ458707:FIZ458711 FSV458707:FSV458711 GCR458707:GCR458711 GMN458707:GMN458711 GWJ458707:GWJ458711 HGF458707:HGF458711 HQB458707:HQB458711 HZX458707:HZX458711 IJT458707:IJT458711 ITP458707:ITP458711 JDL458707:JDL458711 JNH458707:JNH458711 JXD458707:JXD458711 KGZ458707:KGZ458711 KQV458707:KQV458711 LAR458707:LAR458711 LKN458707:LKN458711 LUJ458707:LUJ458711 MEF458707:MEF458711 MOB458707:MOB458711 MXX458707:MXX458711 NHT458707:NHT458711 NRP458707:NRP458711 OBL458707:OBL458711 OLH458707:OLH458711 OVD458707:OVD458711 PEZ458707:PEZ458711 POV458707:POV458711 PYR458707:PYR458711 QIN458707:QIN458711 QSJ458707:QSJ458711 RCF458707:RCF458711 RMB458707:RMB458711 RVX458707:RVX458711 SFT458707:SFT458711 SPP458707:SPP458711 SZL458707:SZL458711 TJH458707:TJH458711 TTD458707:TTD458711 UCZ458707:UCZ458711 UMV458707:UMV458711 UWR458707:UWR458711 VGN458707:VGN458711 VQJ458707:VQJ458711 WAF458707:WAF458711 WKB458707:WKB458711 WTX458707:WTX458711 HL524243:HL524247 RH524243:RH524247 ABD524243:ABD524247 AKZ524243:AKZ524247 AUV524243:AUV524247 BER524243:BER524247 BON524243:BON524247 BYJ524243:BYJ524247 CIF524243:CIF524247 CSB524243:CSB524247 DBX524243:DBX524247 DLT524243:DLT524247 DVP524243:DVP524247 EFL524243:EFL524247 EPH524243:EPH524247 EZD524243:EZD524247 FIZ524243:FIZ524247 FSV524243:FSV524247 GCR524243:GCR524247 GMN524243:GMN524247 GWJ524243:GWJ524247 HGF524243:HGF524247 HQB524243:HQB524247 HZX524243:HZX524247 IJT524243:IJT524247 ITP524243:ITP524247 JDL524243:JDL524247 JNH524243:JNH524247 JXD524243:JXD524247 KGZ524243:KGZ524247 KQV524243:KQV524247 LAR524243:LAR524247 LKN524243:LKN524247 LUJ524243:LUJ524247 MEF524243:MEF524247 MOB524243:MOB524247 MXX524243:MXX524247 NHT524243:NHT524247 NRP524243:NRP524247 OBL524243:OBL524247 OLH524243:OLH524247 OVD524243:OVD524247 PEZ524243:PEZ524247 POV524243:POV524247 PYR524243:PYR524247 QIN524243:QIN524247 QSJ524243:QSJ524247 RCF524243:RCF524247 RMB524243:RMB524247 RVX524243:RVX524247 SFT524243:SFT524247 SPP524243:SPP524247 SZL524243:SZL524247 TJH524243:TJH524247 TTD524243:TTD524247 UCZ524243:UCZ524247 UMV524243:UMV524247 UWR524243:UWR524247 VGN524243:VGN524247 VQJ524243:VQJ524247 WAF524243:WAF524247 WKB524243:WKB524247 WTX524243:WTX524247 HL589779:HL589783 RH589779:RH589783 ABD589779:ABD589783 AKZ589779:AKZ589783 AUV589779:AUV589783 BER589779:BER589783 BON589779:BON589783 BYJ589779:BYJ589783 CIF589779:CIF589783 CSB589779:CSB589783 DBX589779:DBX589783 DLT589779:DLT589783 DVP589779:DVP589783 EFL589779:EFL589783 EPH589779:EPH589783 EZD589779:EZD589783 FIZ589779:FIZ589783 FSV589779:FSV589783 GCR589779:GCR589783 GMN589779:GMN589783 GWJ589779:GWJ589783 HGF589779:HGF589783 HQB589779:HQB589783 HZX589779:HZX589783 IJT589779:IJT589783 ITP589779:ITP589783 JDL589779:JDL589783 JNH589779:JNH589783 JXD589779:JXD589783 KGZ589779:KGZ589783 KQV589779:KQV589783 LAR589779:LAR589783 LKN589779:LKN589783 LUJ589779:LUJ589783 MEF589779:MEF589783 MOB589779:MOB589783 MXX589779:MXX589783 NHT589779:NHT589783 NRP589779:NRP589783 OBL589779:OBL589783 OLH589779:OLH589783 OVD589779:OVD589783 PEZ589779:PEZ589783 POV589779:POV589783 PYR589779:PYR589783 QIN589779:QIN589783 QSJ589779:QSJ589783 RCF589779:RCF589783 RMB589779:RMB589783 RVX589779:RVX589783 SFT589779:SFT589783 SPP589779:SPP589783 SZL589779:SZL589783 TJH589779:TJH589783 TTD589779:TTD589783 UCZ589779:UCZ589783 UMV589779:UMV589783 UWR589779:UWR589783 VGN589779:VGN589783 VQJ589779:VQJ589783 WAF589779:WAF589783 WKB589779:WKB589783 WTX589779:WTX589783 HL655315:HL655319 RH655315:RH655319 ABD655315:ABD655319 AKZ655315:AKZ655319 AUV655315:AUV655319 BER655315:BER655319 BON655315:BON655319 BYJ655315:BYJ655319 CIF655315:CIF655319 CSB655315:CSB655319 DBX655315:DBX655319 DLT655315:DLT655319 DVP655315:DVP655319 EFL655315:EFL655319 EPH655315:EPH655319 EZD655315:EZD655319 FIZ655315:FIZ655319 FSV655315:FSV655319 GCR655315:GCR655319 GMN655315:GMN655319 GWJ655315:GWJ655319 HGF655315:HGF655319 HQB655315:HQB655319 HZX655315:HZX655319 IJT655315:IJT655319 ITP655315:ITP655319 JDL655315:JDL655319 JNH655315:JNH655319 JXD655315:JXD655319 KGZ655315:KGZ655319 KQV655315:KQV655319 LAR655315:LAR655319 LKN655315:LKN655319 LUJ655315:LUJ655319 MEF655315:MEF655319 MOB655315:MOB655319 MXX655315:MXX655319 NHT655315:NHT655319 NRP655315:NRP655319 OBL655315:OBL655319 OLH655315:OLH655319 OVD655315:OVD655319 PEZ655315:PEZ655319 POV655315:POV655319 PYR655315:PYR655319 QIN655315:QIN655319 QSJ655315:QSJ655319 RCF655315:RCF655319 RMB655315:RMB655319 RVX655315:RVX655319 SFT655315:SFT655319 SPP655315:SPP655319 SZL655315:SZL655319 TJH655315:TJH655319 TTD655315:TTD655319 UCZ655315:UCZ655319 UMV655315:UMV655319 UWR655315:UWR655319 VGN655315:VGN655319 VQJ655315:VQJ655319 WAF655315:WAF655319 WKB655315:WKB655319 WTX655315:WTX655319 HL720851:HL720855 RH720851:RH720855 ABD720851:ABD720855 AKZ720851:AKZ720855 AUV720851:AUV720855 BER720851:BER720855 BON720851:BON720855 BYJ720851:BYJ720855 CIF720851:CIF720855 CSB720851:CSB720855 DBX720851:DBX720855 DLT720851:DLT720855 DVP720851:DVP720855 EFL720851:EFL720855 EPH720851:EPH720855 EZD720851:EZD720855 FIZ720851:FIZ720855 FSV720851:FSV720855 GCR720851:GCR720855 GMN720851:GMN720855 GWJ720851:GWJ720855 HGF720851:HGF720855 HQB720851:HQB720855 HZX720851:HZX720855 IJT720851:IJT720855 ITP720851:ITP720855 JDL720851:JDL720855 JNH720851:JNH720855 JXD720851:JXD720855 KGZ720851:KGZ720855 KQV720851:KQV720855 LAR720851:LAR720855 LKN720851:LKN720855 LUJ720851:LUJ720855 MEF720851:MEF720855 MOB720851:MOB720855 MXX720851:MXX720855 NHT720851:NHT720855 NRP720851:NRP720855 OBL720851:OBL720855 OLH720851:OLH720855 OVD720851:OVD720855 PEZ720851:PEZ720855 POV720851:POV720855 PYR720851:PYR720855 QIN720851:QIN720855 QSJ720851:QSJ720855 RCF720851:RCF720855 RMB720851:RMB720855 RVX720851:RVX720855 SFT720851:SFT720855 SPP720851:SPP720855 SZL720851:SZL720855 TJH720851:TJH720855 TTD720851:TTD720855 UCZ720851:UCZ720855 UMV720851:UMV720855 UWR720851:UWR720855 VGN720851:VGN720855 VQJ720851:VQJ720855 WAF720851:WAF720855 WKB720851:WKB720855 WTX720851:WTX720855 HL786387:HL786391 RH786387:RH786391 ABD786387:ABD786391 AKZ786387:AKZ786391 AUV786387:AUV786391 BER786387:BER786391 BON786387:BON786391 BYJ786387:BYJ786391 CIF786387:CIF786391 CSB786387:CSB786391 DBX786387:DBX786391 DLT786387:DLT786391 DVP786387:DVP786391 EFL786387:EFL786391 EPH786387:EPH786391 EZD786387:EZD786391 FIZ786387:FIZ786391 FSV786387:FSV786391 GCR786387:GCR786391 GMN786387:GMN786391 GWJ786387:GWJ786391 HGF786387:HGF786391 HQB786387:HQB786391 HZX786387:HZX786391 IJT786387:IJT786391 ITP786387:ITP786391 JDL786387:JDL786391 JNH786387:JNH786391 JXD786387:JXD786391 KGZ786387:KGZ786391 KQV786387:KQV786391 LAR786387:LAR786391 LKN786387:LKN786391 LUJ786387:LUJ786391 MEF786387:MEF786391 MOB786387:MOB786391 MXX786387:MXX786391 NHT786387:NHT786391 NRP786387:NRP786391 OBL786387:OBL786391 OLH786387:OLH786391 OVD786387:OVD786391 PEZ786387:PEZ786391 POV786387:POV786391 PYR786387:PYR786391 QIN786387:QIN786391 QSJ786387:QSJ786391 RCF786387:RCF786391 RMB786387:RMB786391 RVX786387:RVX786391 SFT786387:SFT786391 SPP786387:SPP786391 SZL786387:SZL786391 TJH786387:TJH786391 TTD786387:TTD786391 UCZ786387:UCZ786391 UMV786387:UMV786391 UWR786387:UWR786391 VGN786387:VGN786391 VQJ786387:VQJ786391 WAF786387:WAF786391 WKB786387:WKB786391 WTX786387:WTX786391 HL851923:HL851927 RH851923:RH851927 ABD851923:ABD851927 AKZ851923:AKZ851927 AUV851923:AUV851927 BER851923:BER851927 BON851923:BON851927 BYJ851923:BYJ851927 CIF851923:CIF851927 CSB851923:CSB851927 DBX851923:DBX851927 DLT851923:DLT851927 DVP851923:DVP851927 EFL851923:EFL851927 EPH851923:EPH851927 EZD851923:EZD851927 FIZ851923:FIZ851927 FSV851923:FSV851927 GCR851923:GCR851927 GMN851923:GMN851927 GWJ851923:GWJ851927 HGF851923:HGF851927 HQB851923:HQB851927 HZX851923:HZX851927 IJT851923:IJT851927 ITP851923:ITP851927 JDL851923:JDL851927 JNH851923:JNH851927 JXD851923:JXD851927 KGZ851923:KGZ851927 KQV851923:KQV851927 LAR851923:LAR851927 LKN851923:LKN851927 LUJ851923:LUJ851927 MEF851923:MEF851927 MOB851923:MOB851927 MXX851923:MXX851927 NHT851923:NHT851927 NRP851923:NRP851927 OBL851923:OBL851927 OLH851923:OLH851927 OVD851923:OVD851927 PEZ851923:PEZ851927 POV851923:POV851927 PYR851923:PYR851927 QIN851923:QIN851927 QSJ851923:QSJ851927 RCF851923:RCF851927 RMB851923:RMB851927 RVX851923:RVX851927 SFT851923:SFT851927 SPP851923:SPP851927 SZL851923:SZL851927 TJH851923:TJH851927 TTD851923:TTD851927 UCZ851923:UCZ851927 UMV851923:UMV851927 UWR851923:UWR851927 VGN851923:VGN851927 VQJ851923:VQJ851927 WAF851923:WAF851927 WKB851923:WKB851927 WTX851923:WTX851927 HL917459:HL917463 RH917459:RH917463 ABD917459:ABD917463 AKZ917459:AKZ917463 AUV917459:AUV917463 BER917459:BER917463 BON917459:BON917463 BYJ917459:BYJ917463 CIF917459:CIF917463 CSB917459:CSB917463 DBX917459:DBX917463 DLT917459:DLT917463 DVP917459:DVP917463 EFL917459:EFL917463 EPH917459:EPH917463 EZD917459:EZD917463 FIZ917459:FIZ917463 FSV917459:FSV917463 GCR917459:GCR917463 GMN917459:GMN917463 GWJ917459:GWJ917463 HGF917459:HGF917463 HQB917459:HQB917463 HZX917459:HZX917463 IJT917459:IJT917463 ITP917459:ITP917463 JDL917459:JDL917463 JNH917459:JNH917463 JXD917459:JXD917463 KGZ917459:KGZ917463 KQV917459:KQV917463 LAR917459:LAR917463 LKN917459:LKN917463 LUJ917459:LUJ917463 MEF917459:MEF917463 MOB917459:MOB917463 MXX917459:MXX917463 NHT917459:NHT917463 NRP917459:NRP917463 OBL917459:OBL917463 OLH917459:OLH917463 OVD917459:OVD917463 PEZ917459:PEZ917463 POV917459:POV917463 PYR917459:PYR917463 QIN917459:QIN917463 QSJ917459:QSJ917463 RCF917459:RCF917463 RMB917459:RMB917463 RVX917459:RVX917463 SFT917459:SFT917463 SPP917459:SPP917463 SZL917459:SZL917463 TJH917459:TJH917463 TTD917459:TTD917463 UCZ917459:UCZ917463 UMV917459:UMV917463 UWR917459:UWR917463 VGN917459:VGN917463 VQJ917459:VQJ917463 WAF917459:WAF917463 WKB917459:WKB917463 WTX917459:WTX917463 HL982995:HL982999 RH982995:RH982999 ABD982995:ABD982999 AKZ982995:AKZ982999 AUV982995:AUV982999 BER982995:BER982999 BON982995:BON982999 BYJ982995:BYJ982999 CIF982995:CIF982999 CSB982995:CSB982999 DBX982995:DBX982999 DLT982995:DLT982999 DVP982995:DVP982999 EFL982995:EFL982999 EPH982995:EPH982999 EZD982995:EZD982999 FIZ982995:FIZ982999 FSV982995:FSV982999 GCR982995:GCR982999 GMN982995:GMN982999 GWJ982995:GWJ982999 HGF982995:HGF982999 HQB982995:HQB982999 HZX982995:HZX982999 IJT982995:IJT982999 ITP982995:ITP982999 JDL982995:JDL982999 JNH982995:JNH982999 JXD982995:JXD982999 KGZ982995:KGZ982999 KQV982995:KQV982999 LAR982995:LAR982999 LKN982995:LKN982999 LUJ982995:LUJ982999 MEF982995:MEF982999 MOB982995:MOB982999 MXX982995:MXX982999 NHT982995:NHT982999 NRP982995:NRP982999 OBL982995:OBL982999 OLH982995:OLH982999 OVD982995:OVD982999 PEZ982995:PEZ982999 POV982995:POV982999 PYR982995:PYR982999 QIN982995:QIN982999 QSJ982995:QSJ982999 RCF982995:RCF982999 RMB982995:RMB982999 RVX982995:RVX982999 SFT982995:SFT982999 SPP982995:SPP982999 SZL982995:SZL982999 TJH982995:TJH982999 TTD982995:TTD982999 UCZ982995:UCZ982999 UMV982995:UMV982999 UWR982995:UWR982999 VGN982995:VGN982999 VQJ982995:VQJ982999 WAF982995:WAF982999 WKB982995:WKB982999 WTX982995:WTX982999 HL65497:HL65498 RH65497:RH65498 ABD65497:ABD65498 AKZ65497:AKZ65498 AUV65497:AUV65498 BER65497:BER65498 BON65497:BON65498 BYJ65497:BYJ65498 CIF65497:CIF65498 CSB65497:CSB65498 DBX65497:DBX65498 DLT65497:DLT65498 DVP65497:DVP65498 EFL65497:EFL65498 EPH65497:EPH65498 EZD65497:EZD65498 FIZ65497:FIZ65498 FSV65497:FSV65498 GCR65497:GCR65498 GMN65497:GMN65498 GWJ65497:GWJ65498 HGF65497:HGF65498 HQB65497:HQB65498 HZX65497:HZX65498 IJT65497:IJT65498 ITP65497:ITP65498 JDL65497:JDL65498 JNH65497:JNH65498 JXD65497:JXD65498 KGZ65497:KGZ65498 KQV65497:KQV65498 LAR65497:LAR65498 LKN65497:LKN65498 LUJ65497:LUJ65498 MEF65497:MEF65498 MOB65497:MOB65498 MXX65497:MXX65498 NHT65497:NHT65498 NRP65497:NRP65498 OBL65497:OBL65498 OLH65497:OLH65498 OVD65497:OVD65498 PEZ65497:PEZ65498 POV65497:POV65498 PYR65497:PYR65498 QIN65497:QIN65498 QSJ65497:QSJ65498 RCF65497:RCF65498 RMB65497:RMB65498 RVX65497:RVX65498 SFT65497:SFT65498 SPP65497:SPP65498 SZL65497:SZL65498 TJH65497:TJH65498 TTD65497:TTD65498 UCZ65497:UCZ65498 UMV65497:UMV65498 UWR65497:UWR65498 VGN65497:VGN65498 VQJ65497:VQJ65498 WAF65497:WAF65498 WKB65497:WKB65498 WTX65497:WTX65498 HL131033:HL131034 RH131033:RH131034 ABD131033:ABD131034 AKZ131033:AKZ131034 AUV131033:AUV131034 BER131033:BER131034 BON131033:BON131034 BYJ131033:BYJ131034 CIF131033:CIF131034 CSB131033:CSB131034 DBX131033:DBX131034 DLT131033:DLT131034 DVP131033:DVP131034 EFL131033:EFL131034 EPH131033:EPH131034 EZD131033:EZD131034 FIZ131033:FIZ131034 FSV131033:FSV131034 GCR131033:GCR131034 GMN131033:GMN131034 GWJ131033:GWJ131034 HGF131033:HGF131034 HQB131033:HQB131034 HZX131033:HZX131034 IJT131033:IJT131034 ITP131033:ITP131034 JDL131033:JDL131034 JNH131033:JNH131034 JXD131033:JXD131034 KGZ131033:KGZ131034 KQV131033:KQV131034 LAR131033:LAR131034 LKN131033:LKN131034 LUJ131033:LUJ131034 MEF131033:MEF131034 MOB131033:MOB131034 MXX131033:MXX131034 NHT131033:NHT131034 NRP131033:NRP131034 OBL131033:OBL131034 OLH131033:OLH131034 OVD131033:OVD131034 PEZ131033:PEZ131034 POV131033:POV131034 PYR131033:PYR131034 QIN131033:QIN131034 QSJ131033:QSJ131034 RCF131033:RCF131034 RMB131033:RMB131034 RVX131033:RVX131034 SFT131033:SFT131034 SPP131033:SPP131034 SZL131033:SZL131034 TJH131033:TJH131034 TTD131033:TTD131034 UCZ131033:UCZ131034 UMV131033:UMV131034 UWR131033:UWR131034 VGN131033:VGN131034 VQJ131033:VQJ131034 WAF131033:WAF131034 WKB131033:WKB131034 WTX131033:WTX131034 HL196569:HL196570 RH196569:RH196570 ABD196569:ABD196570 AKZ196569:AKZ196570 AUV196569:AUV196570 BER196569:BER196570 BON196569:BON196570 BYJ196569:BYJ196570 CIF196569:CIF196570 CSB196569:CSB196570 DBX196569:DBX196570 DLT196569:DLT196570 DVP196569:DVP196570 EFL196569:EFL196570 EPH196569:EPH196570 EZD196569:EZD196570 FIZ196569:FIZ196570 FSV196569:FSV196570 GCR196569:GCR196570 GMN196569:GMN196570 GWJ196569:GWJ196570 HGF196569:HGF196570 HQB196569:HQB196570 HZX196569:HZX196570 IJT196569:IJT196570 ITP196569:ITP196570 JDL196569:JDL196570 JNH196569:JNH196570 JXD196569:JXD196570 KGZ196569:KGZ196570 KQV196569:KQV196570 LAR196569:LAR196570 LKN196569:LKN196570 LUJ196569:LUJ196570 MEF196569:MEF196570 MOB196569:MOB196570 MXX196569:MXX196570 NHT196569:NHT196570 NRP196569:NRP196570 OBL196569:OBL196570 OLH196569:OLH196570 OVD196569:OVD196570 PEZ196569:PEZ196570 POV196569:POV196570 PYR196569:PYR196570 QIN196569:QIN196570 QSJ196569:QSJ196570 RCF196569:RCF196570 RMB196569:RMB196570 RVX196569:RVX196570 SFT196569:SFT196570 SPP196569:SPP196570 SZL196569:SZL196570 TJH196569:TJH196570 TTD196569:TTD196570 UCZ196569:UCZ196570 UMV196569:UMV196570 UWR196569:UWR196570 VGN196569:VGN196570 VQJ196569:VQJ196570 WAF196569:WAF196570 WKB196569:WKB196570 WTX196569:WTX196570 HL262105:HL262106 RH262105:RH262106 ABD262105:ABD262106 AKZ262105:AKZ262106 AUV262105:AUV262106 BER262105:BER262106 BON262105:BON262106 BYJ262105:BYJ262106 CIF262105:CIF262106 CSB262105:CSB262106 DBX262105:DBX262106 DLT262105:DLT262106 DVP262105:DVP262106 EFL262105:EFL262106 EPH262105:EPH262106 EZD262105:EZD262106 FIZ262105:FIZ262106 FSV262105:FSV262106 GCR262105:GCR262106 GMN262105:GMN262106 GWJ262105:GWJ262106 HGF262105:HGF262106 HQB262105:HQB262106 HZX262105:HZX262106 IJT262105:IJT262106 ITP262105:ITP262106 JDL262105:JDL262106 JNH262105:JNH262106 JXD262105:JXD262106 KGZ262105:KGZ262106 KQV262105:KQV262106 LAR262105:LAR262106 LKN262105:LKN262106 LUJ262105:LUJ262106 MEF262105:MEF262106 MOB262105:MOB262106 MXX262105:MXX262106 NHT262105:NHT262106 NRP262105:NRP262106 OBL262105:OBL262106 OLH262105:OLH262106 OVD262105:OVD262106 PEZ262105:PEZ262106 POV262105:POV262106 PYR262105:PYR262106 QIN262105:QIN262106 QSJ262105:QSJ262106 RCF262105:RCF262106 RMB262105:RMB262106 RVX262105:RVX262106 SFT262105:SFT262106 SPP262105:SPP262106 SZL262105:SZL262106 TJH262105:TJH262106 TTD262105:TTD262106 UCZ262105:UCZ262106 UMV262105:UMV262106 UWR262105:UWR262106 VGN262105:VGN262106 VQJ262105:VQJ262106 WAF262105:WAF262106 WKB262105:WKB262106 WTX262105:WTX262106 HL327641:HL327642 RH327641:RH327642 ABD327641:ABD327642 AKZ327641:AKZ327642 AUV327641:AUV327642 BER327641:BER327642 BON327641:BON327642 BYJ327641:BYJ327642 CIF327641:CIF327642 CSB327641:CSB327642 DBX327641:DBX327642 DLT327641:DLT327642 DVP327641:DVP327642 EFL327641:EFL327642 EPH327641:EPH327642 EZD327641:EZD327642 FIZ327641:FIZ327642 FSV327641:FSV327642 GCR327641:GCR327642 GMN327641:GMN327642 GWJ327641:GWJ327642 HGF327641:HGF327642 HQB327641:HQB327642 HZX327641:HZX327642 IJT327641:IJT327642 ITP327641:ITP327642 JDL327641:JDL327642 JNH327641:JNH327642 JXD327641:JXD327642 KGZ327641:KGZ327642 KQV327641:KQV327642 LAR327641:LAR327642 LKN327641:LKN327642 LUJ327641:LUJ327642 MEF327641:MEF327642 MOB327641:MOB327642 MXX327641:MXX327642 NHT327641:NHT327642 NRP327641:NRP327642 OBL327641:OBL327642 OLH327641:OLH327642 OVD327641:OVD327642 PEZ327641:PEZ327642 POV327641:POV327642 PYR327641:PYR327642 QIN327641:QIN327642 QSJ327641:QSJ327642 RCF327641:RCF327642 RMB327641:RMB327642 RVX327641:RVX327642 SFT327641:SFT327642 SPP327641:SPP327642 SZL327641:SZL327642 TJH327641:TJH327642 TTD327641:TTD327642 UCZ327641:UCZ327642 UMV327641:UMV327642 UWR327641:UWR327642 VGN327641:VGN327642 VQJ327641:VQJ327642 WAF327641:WAF327642 WKB327641:WKB327642 WTX327641:WTX327642 HL393177:HL393178 RH393177:RH393178 ABD393177:ABD393178 AKZ393177:AKZ393178 AUV393177:AUV393178 BER393177:BER393178 BON393177:BON393178 BYJ393177:BYJ393178 CIF393177:CIF393178 CSB393177:CSB393178 DBX393177:DBX393178 DLT393177:DLT393178 DVP393177:DVP393178 EFL393177:EFL393178 EPH393177:EPH393178 EZD393177:EZD393178 FIZ393177:FIZ393178 FSV393177:FSV393178 GCR393177:GCR393178 GMN393177:GMN393178 GWJ393177:GWJ393178 HGF393177:HGF393178 HQB393177:HQB393178 HZX393177:HZX393178 IJT393177:IJT393178 ITP393177:ITP393178 JDL393177:JDL393178 JNH393177:JNH393178 JXD393177:JXD393178 KGZ393177:KGZ393178 KQV393177:KQV393178 LAR393177:LAR393178 LKN393177:LKN393178 LUJ393177:LUJ393178 MEF393177:MEF393178 MOB393177:MOB393178 MXX393177:MXX393178 NHT393177:NHT393178 NRP393177:NRP393178 OBL393177:OBL393178 OLH393177:OLH393178 OVD393177:OVD393178 PEZ393177:PEZ393178 POV393177:POV393178 PYR393177:PYR393178 QIN393177:QIN393178 QSJ393177:QSJ393178 RCF393177:RCF393178 RMB393177:RMB393178 RVX393177:RVX393178 SFT393177:SFT393178 SPP393177:SPP393178 SZL393177:SZL393178 TJH393177:TJH393178 TTD393177:TTD393178 UCZ393177:UCZ393178 UMV393177:UMV393178 UWR393177:UWR393178 VGN393177:VGN393178 VQJ393177:VQJ393178 WAF393177:WAF393178 WKB393177:WKB393178 WTX393177:WTX393178 HL458713:HL458714 RH458713:RH458714 ABD458713:ABD458714 AKZ458713:AKZ458714 AUV458713:AUV458714 BER458713:BER458714 BON458713:BON458714 BYJ458713:BYJ458714 CIF458713:CIF458714 CSB458713:CSB458714 DBX458713:DBX458714 DLT458713:DLT458714 DVP458713:DVP458714 EFL458713:EFL458714 EPH458713:EPH458714 EZD458713:EZD458714 FIZ458713:FIZ458714 FSV458713:FSV458714 GCR458713:GCR458714 GMN458713:GMN458714 GWJ458713:GWJ458714 HGF458713:HGF458714 HQB458713:HQB458714 HZX458713:HZX458714 IJT458713:IJT458714 ITP458713:ITP458714 JDL458713:JDL458714 JNH458713:JNH458714 JXD458713:JXD458714 KGZ458713:KGZ458714 KQV458713:KQV458714 LAR458713:LAR458714 LKN458713:LKN458714 LUJ458713:LUJ458714 MEF458713:MEF458714 MOB458713:MOB458714 MXX458713:MXX458714 NHT458713:NHT458714 NRP458713:NRP458714 OBL458713:OBL458714 OLH458713:OLH458714 OVD458713:OVD458714 PEZ458713:PEZ458714 POV458713:POV458714 PYR458713:PYR458714 QIN458713:QIN458714 QSJ458713:QSJ458714 RCF458713:RCF458714 RMB458713:RMB458714 RVX458713:RVX458714 SFT458713:SFT458714 SPP458713:SPP458714 SZL458713:SZL458714 TJH458713:TJH458714 TTD458713:TTD458714 UCZ458713:UCZ458714 UMV458713:UMV458714 UWR458713:UWR458714 VGN458713:VGN458714 VQJ458713:VQJ458714 WAF458713:WAF458714 WKB458713:WKB458714 WTX458713:WTX458714 HL524249:HL524250 RH524249:RH524250 ABD524249:ABD524250 AKZ524249:AKZ524250 AUV524249:AUV524250 BER524249:BER524250 BON524249:BON524250 BYJ524249:BYJ524250 CIF524249:CIF524250 CSB524249:CSB524250 DBX524249:DBX524250 DLT524249:DLT524250 DVP524249:DVP524250 EFL524249:EFL524250 EPH524249:EPH524250 EZD524249:EZD524250 FIZ524249:FIZ524250 FSV524249:FSV524250 GCR524249:GCR524250 GMN524249:GMN524250 GWJ524249:GWJ524250 HGF524249:HGF524250 HQB524249:HQB524250 HZX524249:HZX524250 IJT524249:IJT524250 ITP524249:ITP524250 JDL524249:JDL524250 JNH524249:JNH524250 JXD524249:JXD524250 KGZ524249:KGZ524250 KQV524249:KQV524250 LAR524249:LAR524250 LKN524249:LKN524250 LUJ524249:LUJ524250 MEF524249:MEF524250 MOB524249:MOB524250 MXX524249:MXX524250 NHT524249:NHT524250 NRP524249:NRP524250 OBL524249:OBL524250 OLH524249:OLH524250 OVD524249:OVD524250 PEZ524249:PEZ524250 POV524249:POV524250 PYR524249:PYR524250 QIN524249:QIN524250 QSJ524249:QSJ524250 RCF524249:RCF524250 RMB524249:RMB524250 RVX524249:RVX524250 SFT524249:SFT524250 SPP524249:SPP524250 SZL524249:SZL524250 TJH524249:TJH524250 TTD524249:TTD524250 UCZ524249:UCZ524250 UMV524249:UMV524250 UWR524249:UWR524250 VGN524249:VGN524250 VQJ524249:VQJ524250 WAF524249:WAF524250 WKB524249:WKB524250 WTX524249:WTX524250 HL589785:HL589786 RH589785:RH589786 ABD589785:ABD589786 AKZ589785:AKZ589786 AUV589785:AUV589786 BER589785:BER589786 BON589785:BON589786 BYJ589785:BYJ589786 CIF589785:CIF589786 CSB589785:CSB589786 DBX589785:DBX589786 DLT589785:DLT589786 DVP589785:DVP589786 EFL589785:EFL589786 EPH589785:EPH589786 EZD589785:EZD589786 FIZ589785:FIZ589786 FSV589785:FSV589786 GCR589785:GCR589786 GMN589785:GMN589786 GWJ589785:GWJ589786 HGF589785:HGF589786 HQB589785:HQB589786 HZX589785:HZX589786 IJT589785:IJT589786 ITP589785:ITP589786 JDL589785:JDL589786 JNH589785:JNH589786 JXD589785:JXD589786 KGZ589785:KGZ589786 KQV589785:KQV589786 LAR589785:LAR589786 LKN589785:LKN589786 LUJ589785:LUJ589786 MEF589785:MEF589786 MOB589785:MOB589786 MXX589785:MXX589786 NHT589785:NHT589786 NRP589785:NRP589786 OBL589785:OBL589786 OLH589785:OLH589786 OVD589785:OVD589786 PEZ589785:PEZ589786 POV589785:POV589786 PYR589785:PYR589786 QIN589785:QIN589786 QSJ589785:QSJ589786 RCF589785:RCF589786 RMB589785:RMB589786 RVX589785:RVX589786 SFT589785:SFT589786 SPP589785:SPP589786 SZL589785:SZL589786 TJH589785:TJH589786 TTD589785:TTD589786 UCZ589785:UCZ589786 UMV589785:UMV589786 UWR589785:UWR589786 VGN589785:VGN589786 VQJ589785:VQJ589786 WAF589785:WAF589786 WKB589785:WKB589786 WTX589785:WTX589786 HL655321:HL655322 RH655321:RH655322 ABD655321:ABD655322 AKZ655321:AKZ655322 AUV655321:AUV655322 BER655321:BER655322 BON655321:BON655322 BYJ655321:BYJ655322 CIF655321:CIF655322 CSB655321:CSB655322 DBX655321:DBX655322 DLT655321:DLT655322 DVP655321:DVP655322 EFL655321:EFL655322 EPH655321:EPH655322 EZD655321:EZD655322 FIZ655321:FIZ655322 FSV655321:FSV655322 GCR655321:GCR655322 GMN655321:GMN655322 GWJ655321:GWJ655322 HGF655321:HGF655322 HQB655321:HQB655322 HZX655321:HZX655322 IJT655321:IJT655322 ITP655321:ITP655322 JDL655321:JDL655322 JNH655321:JNH655322 JXD655321:JXD655322 KGZ655321:KGZ655322 KQV655321:KQV655322 LAR655321:LAR655322 LKN655321:LKN655322 LUJ655321:LUJ655322 MEF655321:MEF655322 MOB655321:MOB655322 MXX655321:MXX655322 NHT655321:NHT655322 NRP655321:NRP655322 OBL655321:OBL655322 OLH655321:OLH655322 OVD655321:OVD655322 PEZ655321:PEZ655322 POV655321:POV655322 PYR655321:PYR655322 QIN655321:QIN655322 QSJ655321:QSJ655322 RCF655321:RCF655322 RMB655321:RMB655322 RVX655321:RVX655322 SFT655321:SFT655322 SPP655321:SPP655322 SZL655321:SZL655322 TJH655321:TJH655322 TTD655321:TTD655322 UCZ655321:UCZ655322 UMV655321:UMV655322 UWR655321:UWR655322 VGN655321:VGN655322 VQJ655321:VQJ655322 WAF655321:WAF655322 WKB655321:WKB655322 WTX655321:WTX655322 HL720857:HL720858 RH720857:RH720858 ABD720857:ABD720858 AKZ720857:AKZ720858 AUV720857:AUV720858 BER720857:BER720858 BON720857:BON720858 BYJ720857:BYJ720858 CIF720857:CIF720858 CSB720857:CSB720858 DBX720857:DBX720858 DLT720857:DLT720858 DVP720857:DVP720858 EFL720857:EFL720858 EPH720857:EPH720858 EZD720857:EZD720858 FIZ720857:FIZ720858 FSV720857:FSV720858 GCR720857:GCR720858 GMN720857:GMN720858 GWJ720857:GWJ720858 HGF720857:HGF720858 HQB720857:HQB720858 HZX720857:HZX720858 IJT720857:IJT720858 ITP720857:ITP720858 JDL720857:JDL720858 JNH720857:JNH720858 JXD720857:JXD720858 KGZ720857:KGZ720858 KQV720857:KQV720858 LAR720857:LAR720858 LKN720857:LKN720858 LUJ720857:LUJ720858 MEF720857:MEF720858 MOB720857:MOB720858 MXX720857:MXX720858 NHT720857:NHT720858 NRP720857:NRP720858 OBL720857:OBL720858 OLH720857:OLH720858 OVD720857:OVD720858 PEZ720857:PEZ720858 POV720857:POV720858 PYR720857:PYR720858 QIN720857:QIN720858 QSJ720857:QSJ720858 RCF720857:RCF720858 RMB720857:RMB720858 RVX720857:RVX720858 SFT720857:SFT720858 SPP720857:SPP720858 SZL720857:SZL720858 TJH720857:TJH720858 TTD720857:TTD720858 UCZ720857:UCZ720858 UMV720857:UMV720858 UWR720857:UWR720858 VGN720857:VGN720858 VQJ720857:VQJ720858 WAF720857:WAF720858 WKB720857:WKB720858 WTX720857:WTX720858 HL786393:HL786394 RH786393:RH786394 ABD786393:ABD786394 AKZ786393:AKZ786394 AUV786393:AUV786394 BER786393:BER786394 BON786393:BON786394 BYJ786393:BYJ786394 CIF786393:CIF786394 CSB786393:CSB786394 DBX786393:DBX786394 DLT786393:DLT786394 DVP786393:DVP786394 EFL786393:EFL786394 EPH786393:EPH786394 EZD786393:EZD786394 FIZ786393:FIZ786394 FSV786393:FSV786394 GCR786393:GCR786394 GMN786393:GMN786394 GWJ786393:GWJ786394 HGF786393:HGF786394 HQB786393:HQB786394 HZX786393:HZX786394 IJT786393:IJT786394 ITP786393:ITP786394 JDL786393:JDL786394 JNH786393:JNH786394 JXD786393:JXD786394 KGZ786393:KGZ786394 KQV786393:KQV786394 LAR786393:LAR786394 LKN786393:LKN786394 LUJ786393:LUJ786394 MEF786393:MEF786394 MOB786393:MOB786394 MXX786393:MXX786394 NHT786393:NHT786394 NRP786393:NRP786394 OBL786393:OBL786394 OLH786393:OLH786394 OVD786393:OVD786394 PEZ786393:PEZ786394 POV786393:POV786394 PYR786393:PYR786394 QIN786393:QIN786394 QSJ786393:QSJ786394 RCF786393:RCF786394 RMB786393:RMB786394 RVX786393:RVX786394 SFT786393:SFT786394 SPP786393:SPP786394 SZL786393:SZL786394 TJH786393:TJH786394 TTD786393:TTD786394 UCZ786393:UCZ786394 UMV786393:UMV786394 UWR786393:UWR786394 VGN786393:VGN786394 VQJ786393:VQJ786394 WAF786393:WAF786394 WKB786393:WKB786394 WTX786393:WTX786394 HL851929:HL851930 RH851929:RH851930 ABD851929:ABD851930 AKZ851929:AKZ851930 AUV851929:AUV851930 BER851929:BER851930 BON851929:BON851930 BYJ851929:BYJ851930 CIF851929:CIF851930 CSB851929:CSB851930 DBX851929:DBX851930 DLT851929:DLT851930 DVP851929:DVP851930 EFL851929:EFL851930 EPH851929:EPH851930 EZD851929:EZD851930 FIZ851929:FIZ851930 FSV851929:FSV851930 GCR851929:GCR851930 GMN851929:GMN851930 GWJ851929:GWJ851930 HGF851929:HGF851930 HQB851929:HQB851930 HZX851929:HZX851930 IJT851929:IJT851930 ITP851929:ITP851930 JDL851929:JDL851930 JNH851929:JNH851930 JXD851929:JXD851930 KGZ851929:KGZ851930 KQV851929:KQV851930 LAR851929:LAR851930 LKN851929:LKN851930 LUJ851929:LUJ851930 MEF851929:MEF851930 MOB851929:MOB851930 MXX851929:MXX851930 NHT851929:NHT851930 NRP851929:NRP851930 OBL851929:OBL851930 OLH851929:OLH851930 OVD851929:OVD851930 PEZ851929:PEZ851930 POV851929:POV851930 PYR851929:PYR851930 QIN851929:QIN851930 QSJ851929:QSJ851930 RCF851929:RCF851930 RMB851929:RMB851930 RVX851929:RVX851930 SFT851929:SFT851930 SPP851929:SPP851930 SZL851929:SZL851930 TJH851929:TJH851930 TTD851929:TTD851930 UCZ851929:UCZ851930 UMV851929:UMV851930 UWR851929:UWR851930 VGN851929:VGN851930 VQJ851929:VQJ851930 WAF851929:WAF851930 WKB851929:WKB851930 WTX851929:WTX851930 HL917465:HL917466 RH917465:RH917466 ABD917465:ABD917466 AKZ917465:AKZ917466 AUV917465:AUV917466 BER917465:BER917466 BON917465:BON917466 BYJ917465:BYJ917466 CIF917465:CIF917466 CSB917465:CSB917466 DBX917465:DBX917466 DLT917465:DLT917466 DVP917465:DVP917466 EFL917465:EFL917466 EPH917465:EPH917466 EZD917465:EZD917466 FIZ917465:FIZ917466 FSV917465:FSV917466 GCR917465:GCR917466 GMN917465:GMN917466 GWJ917465:GWJ917466 HGF917465:HGF917466 HQB917465:HQB917466 HZX917465:HZX917466 IJT917465:IJT917466 ITP917465:ITP917466 JDL917465:JDL917466 JNH917465:JNH917466 JXD917465:JXD917466 KGZ917465:KGZ917466 KQV917465:KQV917466 LAR917465:LAR917466 LKN917465:LKN917466 LUJ917465:LUJ917466 MEF917465:MEF917466 MOB917465:MOB917466 MXX917465:MXX917466 NHT917465:NHT917466 NRP917465:NRP917466 OBL917465:OBL917466 OLH917465:OLH917466 OVD917465:OVD917466 PEZ917465:PEZ917466 POV917465:POV917466 PYR917465:PYR917466 QIN917465:QIN917466 QSJ917465:QSJ917466 RCF917465:RCF917466 RMB917465:RMB917466 RVX917465:RVX917466 SFT917465:SFT917466 SPP917465:SPP917466 SZL917465:SZL917466 TJH917465:TJH917466 TTD917465:TTD917466 UCZ917465:UCZ917466 UMV917465:UMV917466 UWR917465:UWR917466 VGN917465:VGN917466 VQJ917465:VQJ917466 WAF917465:WAF917466 WKB917465:WKB917466 WTX917465:WTX917466 HL983001:HL983002 RH983001:RH983002 ABD983001:ABD983002 AKZ983001:AKZ983002 AUV983001:AUV983002 BER983001:BER983002 BON983001:BON983002 BYJ983001:BYJ983002 CIF983001:CIF983002 CSB983001:CSB983002 DBX983001:DBX983002 DLT983001:DLT983002 DVP983001:DVP983002 EFL983001:EFL983002 EPH983001:EPH983002 EZD983001:EZD983002 FIZ983001:FIZ983002 FSV983001:FSV983002 GCR983001:GCR983002 GMN983001:GMN983002 GWJ983001:GWJ983002 HGF983001:HGF983002 HQB983001:HQB983002 HZX983001:HZX983002 IJT983001:IJT983002 ITP983001:ITP983002 JDL983001:JDL983002 JNH983001:JNH983002 JXD983001:JXD983002 KGZ983001:KGZ983002 KQV983001:KQV983002 LAR983001:LAR983002 LKN983001:LKN983002 LUJ983001:LUJ983002 MEF983001:MEF983002 MOB983001:MOB983002 MXX983001:MXX983002 NHT983001:NHT983002 NRP983001:NRP983002 OBL983001:OBL983002 OLH983001:OLH983002 OVD983001:OVD983002 PEZ983001:PEZ983002 POV983001:POV983002 PYR983001:PYR983002 QIN983001:QIN983002 QSJ983001:QSJ983002 RCF983001:RCF983002 RMB983001:RMB983002 RVX983001:RVX983002 SFT983001:SFT983002 SPP983001:SPP983002 SZL983001:SZL983002 TJH983001:TJH983002 TTD983001:TTD983002 UCZ983001:UCZ983002 UMV983001:UMV983002 UWR983001:UWR983002 VGN983001:VGN983002 VQJ983001:VQJ983002 WAF983001:WAF983002 WKB983001:WKB983002 WTX983001:WTX983002 HL65504:HL65506 RH65504:RH65506 ABD65504:ABD65506 AKZ65504:AKZ65506 AUV65504:AUV65506 BER65504:BER65506 BON65504:BON65506 BYJ65504:BYJ65506 CIF65504:CIF65506 CSB65504:CSB65506 DBX65504:DBX65506 DLT65504:DLT65506 DVP65504:DVP65506 EFL65504:EFL65506 EPH65504:EPH65506 EZD65504:EZD65506 FIZ65504:FIZ65506 FSV65504:FSV65506 GCR65504:GCR65506 GMN65504:GMN65506 GWJ65504:GWJ65506 HGF65504:HGF65506 HQB65504:HQB65506 HZX65504:HZX65506 IJT65504:IJT65506 ITP65504:ITP65506 JDL65504:JDL65506 JNH65504:JNH65506 JXD65504:JXD65506 KGZ65504:KGZ65506 KQV65504:KQV65506 LAR65504:LAR65506 LKN65504:LKN65506 LUJ65504:LUJ65506 MEF65504:MEF65506 MOB65504:MOB65506 MXX65504:MXX65506 NHT65504:NHT65506 NRP65504:NRP65506 OBL65504:OBL65506 OLH65504:OLH65506 OVD65504:OVD65506 PEZ65504:PEZ65506 POV65504:POV65506 PYR65504:PYR65506 QIN65504:QIN65506 QSJ65504:QSJ65506 RCF65504:RCF65506 RMB65504:RMB65506 RVX65504:RVX65506 SFT65504:SFT65506 SPP65504:SPP65506 SZL65504:SZL65506 TJH65504:TJH65506 TTD65504:TTD65506 UCZ65504:UCZ65506 UMV65504:UMV65506 UWR65504:UWR65506 VGN65504:VGN65506 VQJ65504:VQJ65506 WAF65504:WAF65506 WKB65504:WKB65506 WTX65504:WTX65506 HL131040:HL131042 RH131040:RH131042 ABD131040:ABD131042 AKZ131040:AKZ131042 AUV131040:AUV131042 BER131040:BER131042 BON131040:BON131042 BYJ131040:BYJ131042 CIF131040:CIF131042 CSB131040:CSB131042 DBX131040:DBX131042 DLT131040:DLT131042 DVP131040:DVP131042 EFL131040:EFL131042 EPH131040:EPH131042 EZD131040:EZD131042 FIZ131040:FIZ131042 FSV131040:FSV131042 GCR131040:GCR131042 GMN131040:GMN131042 GWJ131040:GWJ131042 HGF131040:HGF131042 HQB131040:HQB131042 HZX131040:HZX131042 IJT131040:IJT131042 ITP131040:ITP131042 JDL131040:JDL131042 JNH131040:JNH131042 JXD131040:JXD131042 KGZ131040:KGZ131042 KQV131040:KQV131042 LAR131040:LAR131042 LKN131040:LKN131042 LUJ131040:LUJ131042 MEF131040:MEF131042 MOB131040:MOB131042 MXX131040:MXX131042 NHT131040:NHT131042 NRP131040:NRP131042 OBL131040:OBL131042 OLH131040:OLH131042 OVD131040:OVD131042 PEZ131040:PEZ131042 POV131040:POV131042 PYR131040:PYR131042 QIN131040:QIN131042 QSJ131040:QSJ131042 RCF131040:RCF131042 RMB131040:RMB131042 RVX131040:RVX131042 SFT131040:SFT131042 SPP131040:SPP131042 SZL131040:SZL131042 TJH131040:TJH131042 TTD131040:TTD131042 UCZ131040:UCZ131042 UMV131040:UMV131042 UWR131040:UWR131042 VGN131040:VGN131042 VQJ131040:VQJ131042 WAF131040:WAF131042 WKB131040:WKB131042 WTX131040:WTX131042 HL196576:HL196578 RH196576:RH196578 ABD196576:ABD196578 AKZ196576:AKZ196578 AUV196576:AUV196578 BER196576:BER196578 BON196576:BON196578 BYJ196576:BYJ196578 CIF196576:CIF196578 CSB196576:CSB196578 DBX196576:DBX196578 DLT196576:DLT196578 DVP196576:DVP196578 EFL196576:EFL196578 EPH196576:EPH196578 EZD196576:EZD196578 FIZ196576:FIZ196578 FSV196576:FSV196578 GCR196576:GCR196578 GMN196576:GMN196578 GWJ196576:GWJ196578 HGF196576:HGF196578 HQB196576:HQB196578 HZX196576:HZX196578 IJT196576:IJT196578 ITP196576:ITP196578 JDL196576:JDL196578 JNH196576:JNH196578 JXD196576:JXD196578 KGZ196576:KGZ196578 KQV196576:KQV196578 LAR196576:LAR196578 LKN196576:LKN196578 LUJ196576:LUJ196578 MEF196576:MEF196578 MOB196576:MOB196578 MXX196576:MXX196578 NHT196576:NHT196578 NRP196576:NRP196578 OBL196576:OBL196578 OLH196576:OLH196578 OVD196576:OVD196578 PEZ196576:PEZ196578 POV196576:POV196578 PYR196576:PYR196578 QIN196576:QIN196578 QSJ196576:QSJ196578 RCF196576:RCF196578 RMB196576:RMB196578 RVX196576:RVX196578 SFT196576:SFT196578 SPP196576:SPP196578 SZL196576:SZL196578 TJH196576:TJH196578 TTD196576:TTD196578 UCZ196576:UCZ196578 UMV196576:UMV196578 UWR196576:UWR196578 VGN196576:VGN196578 VQJ196576:VQJ196578 WAF196576:WAF196578 WKB196576:WKB196578 WTX196576:WTX196578 HL262112:HL262114 RH262112:RH262114 ABD262112:ABD262114 AKZ262112:AKZ262114 AUV262112:AUV262114 BER262112:BER262114 BON262112:BON262114 BYJ262112:BYJ262114 CIF262112:CIF262114 CSB262112:CSB262114 DBX262112:DBX262114 DLT262112:DLT262114 DVP262112:DVP262114 EFL262112:EFL262114 EPH262112:EPH262114 EZD262112:EZD262114 FIZ262112:FIZ262114 FSV262112:FSV262114 GCR262112:GCR262114 GMN262112:GMN262114 GWJ262112:GWJ262114 HGF262112:HGF262114 HQB262112:HQB262114 HZX262112:HZX262114 IJT262112:IJT262114 ITP262112:ITP262114 JDL262112:JDL262114 JNH262112:JNH262114 JXD262112:JXD262114 KGZ262112:KGZ262114 KQV262112:KQV262114 LAR262112:LAR262114 LKN262112:LKN262114 LUJ262112:LUJ262114 MEF262112:MEF262114 MOB262112:MOB262114 MXX262112:MXX262114 NHT262112:NHT262114 NRP262112:NRP262114 OBL262112:OBL262114 OLH262112:OLH262114 OVD262112:OVD262114 PEZ262112:PEZ262114 POV262112:POV262114 PYR262112:PYR262114 QIN262112:QIN262114 QSJ262112:QSJ262114 RCF262112:RCF262114 RMB262112:RMB262114 RVX262112:RVX262114 SFT262112:SFT262114 SPP262112:SPP262114 SZL262112:SZL262114 TJH262112:TJH262114 TTD262112:TTD262114 UCZ262112:UCZ262114 UMV262112:UMV262114 UWR262112:UWR262114 VGN262112:VGN262114 VQJ262112:VQJ262114 WAF262112:WAF262114 WKB262112:WKB262114 WTX262112:WTX262114 HL327648:HL327650 RH327648:RH327650 ABD327648:ABD327650 AKZ327648:AKZ327650 AUV327648:AUV327650 BER327648:BER327650 BON327648:BON327650 BYJ327648:BYJ327650 CIF327648:CIF327650 CSB327648:CSB327650 DBX327648:DBX327650 DLT327648:DLT327650 DVP327648:DVP327650 EFL327648:EFL327650 EPH327648:EPH327650 EZD327648:EZD327650 FIZ327648:FIZ327650 FSV327648:FSV327650 GCR327648:GCR327650 GMN327648:GMN327650 GWJ327648:GWJ327650 HGF327648:HGF327650 HQB327648:HQB327650 HZX327648:HZX327650 IJT327648:IJT327650 ITP327648:ITP327650 JDL327648:JDL327650 JNH327648:JNH327650 JXD327648:JXD327650 KGZ327648:KGZ327650 KQV327648:KQV327650 LAR327648:LAR327650 LKN327648:LKN327650 LUJ327648:LUJ327650 MEF327648:MEF327650 MOB327648:MOB327650 MXX327648:MXX327650 NHT327648:NHT327650 NRP327648:NRP327650 OBL327648:OBL327650 OLH327648:OLH327650 OVD327648:OVD327650 PEZ327648:PEZ327650 POV327648:POV327650 PYR327648:PYR327650 QIN327648:QIN327650 QSJ327648:QSJ327650 RCF327648:RCF327650 RMB327648:RMB327650 RVX327648:RVX327650 SFT327648:SFT327650 SPP327648:SPP327650 SZL327648:SZL327650 TJH327648:TJH327650 TTD327648:TTD327650 UCZ327648:UCZ327650 UMV327648:UMV327650 UWR327648:UWR327650 VGN327648:VGN327650 VQJ327648:VQJ327650 WAF327648:WAF327650 WKB327648:WKB327650 WTX327648:WTX327650 HL393184:HL393186 RH393184:RH393186 ABD393184:ABD393186 AKZ393184:AKZ393186 AUV393184:AUV393186 BER393184:BER393186 BON393184:BON393186 BYJ393184:BYJ393186 CIF393184:CIF393186 CSB393184:CSB393186 DBX393184:DBX393186 DLT393184:DLT393186 DVP393184:DVP393186 EFL393184:EFL393186 EPH393184:EPH393186 EZD393184:EZD393186 FIZ393184:FIZ393186 FSV393184:FSV393186 GCR393184:GCR393186 GMN393184:GMN393186 GWJ393184:GWJ393186 HGF393184:HGF393186 HQB393184:HQB393186 HZX393184:HZX393186 IJT393184:IJT393186 ITP393184:ITP393186 JDL393184:JDL393186 JNH393184:JNH393186 JXD393184:JXD393186 KGZ393184:KGZ393186 KQV393184:KQV393186 LAR393184:LAR393186 LKN393184:LKN393186 LUJ393184:LUJ393186 MEF393184:MEF393186 MOB393184:MOB393186 MXX393184:MXX393186 NHT393184:NHT393186 NRP393184:NRP393186 OBL393184:OBL393186 OLH393184:OLH393186 OVD393184:OVD393186 PEZ393184:PEZ393186 POV393184:POV393186 PYR393184:PYR393186 QIN393184:QIN393186 QSJ393184:QSJ393186 RCF393184:RCF393186 RMB393184:RMB393186 RVX393184:RVX393186 SFT393184:SFT393186 SPP393184:SPP393186 SZL393184:SZL393186 TJH393184:TJH393186 TTD393184:TTD393186 UCZ393184:UCZ393186 UMV393184:UMV393186 UWR393184:UWR393186 VGN393184:VGN393186 VQJ393184:VQJ393186 WAF393184:WAF393186 WKB393184:WKB393186 WTX393184:WTX393186 HL458720:HL458722 RH458720:RH458722 ABD458720:ABD458722 AKZ458720:AKZ458722 AUV458720:AUV458722 BER458720:BER458722 BON458720:BON458722 BYJ458720:BYJ458722 CIF458720:CIF458722 CSB458720:CSB458722 DBX458720:DBX458722 DLT458720:DLT458722 DVP458720:DVP458722 EFL458720:EFL458722 EPH458720:EPH458722 EZD458720:EZD458722 FIZ458720:FIZ458722 FSV458720:FSV458722 GCR458720:GCR458722 GMN458720:GMN458722 GWJ458720:GWJ458722 HGF458720:HGF458722 HQB458720:HQB458722 HZX458720:HZX458722 IJT458720:IJT458722 ITP458720:ITP458722 JDL458720:JDL458722 JNH458720:JNH458722 JXD458720:JXD458722 KGZ458720:KGZ458722 KQV458720:KQV458722 LAR458720:LAR458722 LKN458720:LKN458722 LUJ458720:LUJ458722 MEF458720:MEF458722 MOB458720:MOB458722 MXX458720:MXX458722 NHT458720:NHT458722 NRP458720:NRP458722 OBL458720:OBL458722 OLH458720:OLH458722 OVD458720:OVD458722 PEZ458720:PEZ458722 POV458720:POV458722 PYR458720:PYR458722 QIN458720:QIN458722 QSJ458720:QSJ458722 RCF458720:RCF458722 RMB458720:RMB458722 RVX458720:RVX458722 SFT458720:SFT458722 SPP458720:SPP458722 SZL458720:SZL458722 TJH458720:TJH458722 TTD458720:TTD458722 UCZ458720:UCZ458722 UMV458720:UMV458722 UWR458720:UWR458722 VGN458720:VGN458722 VQJ458720:VQJ458722 WAF458720:WAF458722 WKB458720:WKB458722 WTX458720:WTX458722 HL524256:HL524258 RH524256:RH524258 ABD524256:ABD524258 AKZ524256:AKZ524258 AUV524256:AUV524258 BER524256:BER524258 BON524256:BON524258 BYJ524256:BYJ524258 CIF524256:CIF524258 CSB524256:CSB524258 DBX524256:DBX524258 DLT524256:DLT524258 DVP524256:DVP524258 EFL524256:EFL524258 EPH524256:EPH524258 EZD524256:EZD524258 FIZ524256:FIZ524258 FSV524256:FSV524258 GCR524256:GCR524258 GMN524256:GMN524258 GWJ524256:GWJ524258 HGF524256:HGF524258 HQB524256:HQB524258 HZX524256:HZX524258 IJT524256:IJT524258 ITP524256:ITP524258 JDL524256:JDL524258 JNH524256:JNH524258 JXD524256:JXD524258 KGZ524256:KGZ524258 KQV524256:KQV524258 LAR524256:LAR524258 LKN524256:LKN524258 LUJ524256:LUJ524258 MEF524256:MEF524258 MOB524256:MOB524258 MXX524256:MXX524258 NHT524256:NHT524258 NRP524256:NRP524258 OBL524256:OBL524258 OLH524256:OLH524258 OVD524256:OVD524258 PEZ524256:PEZ524258 POV524256:POV524258 PYR524256:PYR524258 QIN524256:QIN524258 QSJ524256:QSJ524258 RCF524256:RCF524258 RMB524256:RMB524258 RVX524256:RVX524258 SFT524256:SFT524258 SPP524256:SPP524258 SZL524256:SZL524258 TJH524256:TJH524258 TTD524256:TTD524258 UCZ524256:UCZ524258 UMV524256:UMV524258 UWR524256:UWR524258 VGN524256:VGN524258 VQJ524256:VQJ524258 WAF524256:WAF524258 WKB524256:WKB524258 WTX524256:WTX524258 HL589792:HL589794 RH589792:RH589794 ABD589792:ABD589794 AKZ589792:AKZ589794 AUV589792:AUV589794 BER589792:BER589794 BON589792:BON589794 BYJ589792:BYJ589794 CIF589792:CIF589794 CSB589792:CSB589794 DBX589792:DBX589794 DLT589792:DLT589794 DVP589792:DVP589794 EFL589792:EFL589794 EPH589792:EPH589794 EZD589792:EZD589794 FIZ589792:FIZ589794 FSV589792:FSV589794 GCR589792:GCR589794 GMN589792:GMN589794 GWJ589792:GWJ589794 HGF589792:HGF589794 HQB589792:HQB589794 HZX589792:HZX589794 IJT589792:IJT589794 ITP589792:ITP589794 JDL589792:JDL589794 JNH589792:JNH589794 JXD589792:JXD589794 KGZ589792:KGZ589794 KQV589792:KQV589794 LAR589792:LAR589794 LKN589792:LKN589794 LUJ589792:LUJ589794 MEF589792:MEF589794 MOB589792:MOB589794 MXX589792:MXX589794 NHT589792:NHT589794 NRP589792:NRP589794 OBL589792:OBL589794 OLH589792:OLH589794 OVD589792:OVD589794 PEZ589792:PEZ589794 POV589792:POV589794 PYR589792:PYR589794 QIN589792:QIN589794 QSJ589792:QSJ589794 RCF589792:RCF589794 RMB589792:RMB589794 RVX589792:RVX589794 SFT589792:SFT589794 SPP589792:SPP589794 SZL589792:SZL589794 TJH589792:TJH589794 TTD589792:TTD589794 UCZ589792:UCZ589794 UMV589792:UMV589794 UWR589792:UWR589794 VGN589792:VGN589794 VQJ589792:VQJ589794 WAF589792:WAF589794 WKB589792:WKB589794 WTX589792:WTX589794 HL655328:HL655330 RH655328:RH655330 ABD655328:ABD655330 AKZ655328:AKZ655330 AUV655328:AUV655330 BER655328:BER655330 BON655328:BON655330 BYJ655328:BYJ655330 CIF655328:CIF655330 CSB655328:CSB655330 DBX655328:DBX655330 DLT655328:DLT655330 DVP655328:DVP655330 EFL655328:EFL655330 EPH655328:EPH655330 EZD655328:EZD655330 FIZ655328:FIZ655330 FSV655328:FSV655330 GCR655328:GCR655330 GMN655328:GMN655330 GWJ655328:GWJ655330 HGF655328:HGF655330 HQB655328:HQB655330 HZX655328:HZX655330 IJT655328:IJT655330 ITP655328:ITP655330 JDL655328:JDL655330 JNH655328:JNH655330 JXD655328:JXD655330 KGZ655328:KGZ655330 KQV655328:KQV655330 LAR655328:LAR655330 LKN655328:LKN655330 LUJ655328:LUJ655330 MEF655328:MEF655330 MOB655328:MOB655330 MXX655328:MXX655330 NHT655328:NHT655330 NRP655328:NRP655330 OBL655328:OBL655330 OLH655328:OLH655330 OVD655328:OVD655330 PEZ655328:PEZ655330 POV655328:POV655330 PYR655328:PYR655330 QIN655328:QIN655330 QSJ655328:QSJ655330 RCF655328:RCF655330 RMB655328:RMB655330 RVX655328:RVX655330 SFT655328:SFT655330 SPP655328:SPP655330 SZL655328:SZL655330 TJH655328:TJH655330 TTD655328:TTD655330 UCZ655328:UCZ655330 UMV655328:UMV655330 UWR655328:UWR655330 VGN655328:VGN655330 VQJ655328:VQJ655330 WAF655328:WAF655330 WKB655328:WKB655330 WTX655328:WTX655330 HL720864:HL720866 RH720864:RH720866 ABD720864:ABD720866 AKZ720864:AKZ720866 AUV720864:AUV720866 BER720864:BER720866 BON720864:BON720866 BYJ720864:BYJ720866 CIF720864:CIF720866 CSB720864:CSB720866 DBX720864:DBX720866 DLT720864:DLT720866 DVP720864:DVP720866 EFL720864:EFL720866 EPH720864:EPH720866 EZD720864:EZD720866 FIZ720864:FIZ720866 FSV720864:FSV720866 GCR720864:GCR720866 GMN720864:GMN720866 GWJ720864:GWJ720866 HGF720864:HGF720866 HQB720864:HQB720866 HZX720864:HZX720866 IJT720864:IJT720866 ITP720864:ITP720866 JDL720864:JDL720866 JNH720864:JNH720866 JXD720864:JXD720866 KGZ720864:KGZ720866 KQV720864:KQV720866 LAR720864:LAR720866 LKN720864:LKN720866 LUJ720864:LUJ720866 MEF720864:MEF720866 MOB720864:MOB720866 MXX720864:MXX720866 NHT720864:NHT720866 NRP720864:NRP720866 OBL720864:OBL720866 OLH720864:OLH720866 OVD720864:OVD720866 PEZ720864:PEZ720866 POV720864:POV720866 PYR720864:PYR720866 QIN720864:QIN720866 QSJ720864:QSJ720866 RCF720864:RCF720866 RMB720864:RMB720866 RVX720864:RVX720866 SFT720864:SFT720866 SPP720864:SPP720866 SZL720864:SZL720866 TJH720864:TJH720866 TTD720864:TTD720866 UCZ720864:UCZ720866 UMV720864:UMV720866 UWR720864:UWR720866 VGN720864:VGN720866 VQJ720864:VQJ720866 WAF720864:WAF720866 WKB720864:WKB720866 WTX720864:WTX720866 HL786400:HL786402 RH786400:RH786402 ABD786400:ABD786402 AKZ786400:AKZ786402 AUV786400:AUV786402 BER786400:BER786402 BON786400:BON786402 BYJ786400:BYJ786402 CIF786400:CIF786402 CSB786400:CSB786402 DBX786400:DBX786402 DLT786400:DLT786402 DVP786400:DVP786402 EFL786400:EFL786402 EPH786400:EPH786402 EZD786400:EZD786402 FIZ786400:FIZ786402 FSV786400:FSV786402 GCR786400:GCR786402 GMN786400:GMN786402 GWJ786400:GWJ786402 HGF786400:HGF786402 HQB786400:HQB786402 HZX786400:HZX786402 IJT786400:IJT786402 ITP786400:ITP786402 JDL786400:JDL786402 JNH786400:JNH786402 JXD786400:JXD786402 KGZ786400:KGZ786402 KQV786400:KQV786402 LAR786400:LAR786402 LKN786400:LKN786402 LUJ786400:LUJ786402 MEF786400:MEF786402 MOB786400:MOB786402 MXX786400:MXX786402 NHT786400:NHT786402 NRP786400:NRP786402 OBL786400:OBL786402 OLH786400:OLH786402 OVD786400:OVD786402 PEZ786400:PEZ786402 POV786400:POV786402 PYR786400:PYR786402 QIN786400:QIN786402 QSJ786400:QSJ786402 RCF786400:RCF786402 RMB786400:RMB786402 RVX786400:RVX786402 SFT786400:SFT786402 SPP786400:SPP786402 SZL786400:SZL786402 TJH786400:TJH786402 TTD786400:TTD786402 UCZ786400:UCZ786402 UMV786400:UMV786402 UWR786400:UWR786402 VGN786400:VGN786402 VQJ786400:VQJ786402 WAF786400:WAF786402 WKB786400:WKB786402 WTX786400:WTX786402 HL851936:HL851938 RH851936:RH851938 ABD851936:ABD851938 AKZ851936:AKZ851938 AUV851936:AUV851938 BER851936:BER851938 BON851936:BON851938 BYJ851936:BYJ851938 CIF851936:CIF851938 CSB851936:CSB851938 DBX851936:DBX851938 DLT851936:DLT851938 DVP851936:DVP851938 EFL851936:EFL851938 EPH851936:EPH851938 EZD851936:EZD851938 FIZ851936:FIZ851938 FSV851936:FSV851938 GCR851936:GCR851938 GMN851936:GMN851938 GWJ851936:GWJ851938 HGF851936:HGF851938 HQB851936:HQB851938 HZX851936:HZX851938 IJT851936:IJT851938 ITP851936:ITP851938 JDL851936:JDL851938 JNH851936:JNH851938 JXD851936:JXD851938 KGZ851936:KGZ851938 KQV851936:KQV851938 LAR851936:LAR851938 LKN851936:LKN851938 LUJ851936:LUJ851938 MEF851936:MEF851938 MOB851936:MOB851938 MXX851936:MXX851938 NHT851936:NHT851938 NRP851936:NRP851938 OBL851936:OBL851938 OLH851936:OLH851938 OVD851936:OVD851938 PEZ851936:PEZ851938 POV851936:POV851938 PYR851936:PYR851938 QIN851936:QIN851938 QSJ851936:QSJ851938 RCF851936:RCF851938 RMB851936:RMB851938 RVX851936:RVX851938 SFT851936:SFT851938 SPP851936:SPP851938 SZL851936:SZL851938 TJH851936:TJH851938 TTD851936:TTD851938 UCZ851936:UCZ851938 UMV851936:UMV851938 UWR851936:UWR851938 VGN851936:VGN851938 VQJ851936:VQJ851938 WAF851936:WAF851938 WKB851936:WKB851938 WTX851936:WTX851938 HL917472:HL917474 RH917472:RH917474 ABD917472:ABD917474 AKZ917472:AKZ917474 AUV917472:AUV917474 BER917472:BER917474 BON917472:BON917474 BYJ917472:BYJ917474 CIF917472:CIF917474 CSB917472:CSB917474 DBX917472:DBX917474 DLT917472:DLT917474 DVP917472:DVP917474 EFL917472:EFL917474 EPH917472:EPH917474 EZD917472:EZD917474 FIZ917472:FIZ917474 FSV917472:FSV917474 GCR917472:GCR917474 GMN917472:GMN917474 GWJ917472:GWJ917474 HGF917472:HGF917474 HQB917472:HQB917474 HZX917472:HZX917474 IJT917472:IJT917474 ITP917472:ITP917474 JDL917472:JDL917474 JNH917472:JNH917474 JXD917472:JXD917474 KGZ917472:KGZ917474 KQV917472:KQV917474 LAR917472:LAR917474 LKN917472:LKN917474 LUJ917472:LUJ917474 MEF917472:MEF917474 MOB917472:MOB917474 MXX917472:MXX917474 NHT917472:NHT917474 NRP917472:NRP917474 OBL917472:OBL917474 OLH917472:OLH917474 OVD917472:OVD917474 PEZ917472:PEZ917474 POV917472:POV917474 PYR917472:PYR917474 QIN917472:QIN917474 QSJ917472:QSJ917474 RCF917472:RCF917474 RMB917472:RMB917474 RVX917472:RVX917474 SFT917472:SFT917474 SPP917472:SPP917474 SZL917472:SZL917474 TJH917472:TJH917474 TTD917472:TTD917474 UCZ917472:UCZ917474 UMV917472:UMV917474 UWR917472:UWR917474 VGN917472:VGN917474 VQJ917472:VQJ917474 WAF917472:WAF917474 WKB917472:WKB917474 WTX917472:WTX917474 HL983008:HL983010 RH983008:RH983010 ABD983008:ABD983010 AKZ983008:AKZ983010 AUV983008:AUV983010 BER983008:BER983010 BON983008:BON983010 BYJ983008:BYJ983010 CIF983008:CIF983010 CSB983008:CSB983010 DBX983008:DBX983010 DLT983008:DLT983010 DVP983008:DVP983010 EFL983008:EFL983010 EPH983008:EPH983010 EZD983008:EZD983010 FIZ983008:FIZ983010 FSV983008:FSV983010 GCR983008:GCR983010 GMN983008:GMN983010 GWJ983008:GWJ983010 HGF983008:HGF983010 HQB983008:HQB983010 HZX983008:HZX983010 IJT983008:IJT983010 ITP983008:ITP983010 JDL983008:JDL983010 JNH983008:JNH983010 JXD983008:JXD983010 KGZ983008:KGZ983010 KQV983008:KQV983010 LAR983008:LAR983010 LKN983008:LKN983010 LUJ983008:LUJ983010 MEF983008:MEF983010 MOB983008:MOB983010 MXX983008:MXX983010 NHT983008:NHT983010 NRP983008:NRP983010 OBL983008:OBL983010 OLH983008:OLH983010 OVD983008:OVD983010 PEZ983008:PEZ983010 POV983008:POV983010 PYR983008:PYR983010 QIN983008:QIN983010 QSJ983008:QSJ983010 RCF983008:RCF983010 RMB983008:RMB983010 RVX983008:RVX983010 SFT983008:SFT983010 SPP983008:SPP983010 SZL983008:SZL983010 TJH983008:TJH983010 TTD983008:TTD983010 UCZ983008:UCZ983010 UMV983008:UMV983010 UWR983008:UWR983010 VGN983008:VGN983010 VQJ983008:VQJ983010 WAF983008:WAF983010 WKB983008:WKB983010 WTX983008:WTX983010 HL65514:HL65515 RH65514:RH65515 ABD65514:ABD65515 AKZ65514:AKZ65515 AUV65514:AUV65515 BER65514:BER65515 BON65514:BON65515 BYJ65514:BYJ65515 CIF65514:CIF65515 CSB65514:CSB65515 DBX65514:DBX65515 DLT65514:DLT65515 DVP65514:DVP65515 EFL65514:EFL65515 EPH65514:EPH65515 EZD65514:EZD65515 FIZ65514:FIZ65515 FSV65514:FSV65515 GCR65514:GCR65515 GMN65514:GMN65515 GWJ65514:GWJ65515 HGF65514:HGF65515 HQB65514:HQB65515 HZX65514:HZX65515 IJT65514:IJT65515 ITP65514:ITP65515 JDL65514:JDL65515 JNH65514:JNH65515 JXD65514:JXD65515 KGZ65514:KGZ65515 KQV65514:KQV65515 LAR65514:LAR65515 LKN65514:LKN65515 LUJ65514:LUJ65515 MEF65514:MEF65515 MOB65514:MOB65515 MXX65514:MXX65515 NHT65514:NHT65515 NRP65514:NRP65515 OBL65514:OBL65515 OLH65514:OLH65515 OVD65514:OVD65515 PEZ65514:PEZ65515 POV65514:POV65515 PYR65514:PYR65515 QIN65514:QIN65515 QSJ65514:QSJ65515 RCF65514:RCF65515 RMB65514:RMB65515 RVX65514:RVX65515 SFT65514:SFT65515 SPP65514:SPP65515 SZL65514:SZL65515 TJH65514:TJH65515 TTD65514:TTD65515 UCZ65514:UCZ65515 UMV65514:UMV65515 UWR65514:UWR65515 VGN65514:VGN65515 VQJ65514:VQJ65515 WAF65514:WAF65515 WKB65514:WKB65515 WTX65514:WTX65515 HL131050:HL131051 RH131050:RH131051 ABD131050:ABD131051 AKZ131050:AKZ131051 AUV131050:AUV131051 BER131050:BER131051 BON131050:BON131051 BYJ131050:BYJ131051 CIF131050:CIF131051 CSB131050:CSB131051 DBX131050:DBX131051 DLT131050:DLT131051 DVP131050:DVP131051 EFL131050:EFL131051 EPH131050:EPH131051 EZD131050:EZD131051 FIZ131050:FIZ131051 FSV131050:FSV131051 GCR131050:GCR131051 GMN131050:GMN131051 GWJ131050:GWJ131051 HGF131050:HGF131051 HQB131050:HQB131051 HZX131050:HZX131051 IJT131050:IJT131051 ITP131050:ITP131051 JDL131050:JDL131051 JNH131050:JNH131051 JXD131050:JXD131051 KGZ131050:KGZ131051 KQV131050:KQV131051 LAR131050:LAR131051 LKN131050:LKN131051 LUJ131050:LUJ131051 MEF131050:MEF131051 MOB131050:MOB131051 MXX131050:MXX131051 NHT131050:NHT131051 NRP131050:NRP131051 OBL131050:OBL131051 OLH131050:OLH131051 OVD131050:OVD131051 PEZ131050:PEZ131051 POV131050:POV131051 PYR131050:PYR131051 QIN131050:QIN131051 QSJ131050:QSJ131051 RCF131050:RCF131051 RMB131050:RMB131051 RVX131050:RVX131051 SFT131050:SFT131051 SPP131050:SPP131051 SZL131050:SZL131051 TJH131050:TJH131051 TTD131050:TTD131051 UCZ131050:UCZ131051 UMV131050:UMV131051 UWR131050:UWR131051 VGN131050:VGN131051 VQJ131050:VQJ131051 WAF131050:WAF131051 WKB131050:WKB131051 WTX131050:WTX131051 HL196586:HL196587 RH196586:RH196587 ABD196586:ABD196587 AKZ196586:AKZ196587 AUV196586:AUV196587 BER196586:BER196587 BON196586:BON196587 BYJ196586:BYJ196587 CIF196586:CIF196587 CSB196586:CSB196587 DBX196586:DBX196587 DLT196586:DLT196587 DVP196586:DVP196587 EFL196586:EFL196587 EPH196586:EPH196587 EZD196586:EZD196587 FIZ196586:FIZ196587 FSV196586:FSV196587 GCR196586:GCR196587 GMN196586:GMN196587 GWJ196586:GWJ196587 HGF196586:HGF196587 HQB196586:HQB196587 HZX196586:HZX196587 IJT196586:IJT196587 ITP196586:ITP196587 JDL196586:JDL196587 JNH196586:JNH196587 JXD196586:JXD196587 KGZ196586:KGZ196587 KQV196586:KQV196587 LAR196586:LAR196587 LKN196586:LKN196587 LUJ196586:LUJ196587 MEF196586:MEF196587 MOB196586:MOB196587 MXX196586:MXX196587 NHT196586:NHT196587 NRP196586:NRP196587 OBL196586:OBL196587 OLH196586:OLH196587 OVD196586:OVD196587 PEZ196586:PEZ196587 POV196586:POV196587 PYR196586:PYR196587 QIN196586:QIN196587 QSJ196586:QSJ196587 RCF196586:RCF196587 RMB196586:RMB196587 RVX196586:RVX196587 SFT196586:SFT196587 SPP196586:SPP196587 SZL196586:SZL196587 TJH196586:TJH196587 TTD196586:TTD196587 UCZ196586:UCZ196587 UMV196586:UMV196587 UWR196586:UWR196587 VGN196586:VGN196587 VQJ196586:VQJ196587 WAF196586:WAF196587 WKB196586:WKB196587 WTX196586:WTX196587 HL262122:HL262123 RH262122:RH262123 ABD262122:ABD262123 AKZ262122:AKZ262123 AUV262122:AUV262123 BER262122:BER262123 BON262122:BON262123 BYJ262122:BYJ262123 CIF262122:CIF262123 CSB262122:CSB262123 DBX262122:DBX262123 DLT262122:DLT262123 DVP262122:DVP262123 EFL262122:EFL262123 EPH262122:EPH262123 EZD262122:EZD262123 FIZ262122:FIZ262123 FSV262122:FSV262123 GCR262122:GCR262123 GMN262122:GMN262123 GWJ262122:GWJ262123 HGF262122:HGF262123 HQB262122:HQB262123 HZX262122:HZX262123 IJT262122:IJT262123 ITP262122:ITP262123 JDL262122:JDL262123 JNH262122:JNH262123 JXD262122:JXD262123 KGZ262122:KGZ262123 KQV262122:KQV262123 LAR262122:LAR262123 LKN262122:LKN262123 LUJ262122:LUJ262123 MEF262122:MEF262123 MOB262122:MOB262123 MXX262122:MXX262123 NHT262122:NHT262123 NRP262122:NRP262123 OBL262122:OBL262123 OLH262122:OLH262123 OVD262122:OVD262123 PEZ262122:PEZ262123 POV262122:POV262123 PYR262122:PYR262123 QIN262122:QIN262123 QSJ262122:QSJ262123 RCF262122:RCF262123 RMB262122:RMB262123 RVX262122:RVX262123 SFT262122:SFT262123 SPP262122:SPP262123 SZL262122:SZL262123 TJH262122:TJH262123 TTD262122:TTD262123 UCZ262122:UCZ262123 UMV262122:UMV262123 UWR262122:UWR262123 VGN262122:VGN262123 VQJ262122:VQJ262123 WAF262122:WAF262123 WKB262122:WKB262123 WTX262122:WTX262123 HL327658:HL327659 RH327658:RH327659 ABD327658:ABD327659 AKZ327658:AKZ327659 AUV327658:AUV327659 BER327658:BER327659 BON327658:BON327659 BYJ327658:BYJ327659 CIF327658:CIF327659 CSB327658:CSB327659 DBX327658:DBX327659 DLT327658:DLT327659 DVP327658:DVP327659 EFL327658:EFL327659 EPH327658:EPH327659 EZD327658:EZD327659 FIZ327658:FIZ327659 FSV327658:FSV327659 GCR327658:GCR327659 GMN327658:GMN327659 GWJ327658:GWJ327659 HGF327658:HGF327659 HQB327658:HQB327659 HZX327658:HZX327659 IJT327658:IJT327659 ITP327658:ITP327659 JDL327658:JDL327659 JNH327658:JNH327659 JXD327658:JXD327659 KGZ327658:KGZ327659 KQV327658:KQV327659 LAR327658:LAR327659 LKN327658:LKN327659 LUJ327658:LUJ327659 MEF327658:MEF327659 MOB327658:MOB327659 MXX327658:MXX327659 NHT327658:NHT327659 NRP327658:NRP327659 OBL327658:OBL327659 OLH327658:OLH327659 OVD327658:OVD327659 PEZ327658:PEZ327659 POV327658:POV327659 PYR327658:PYR327659 QIN327658:QIN327659 QSJ327658:QSJ327659 RCF327658:RCF327659 RMB327658:RMB327659 RVX327658:RVX327659 SFT327658:SFT327659 SPP327658:SPP327659 SZL327658:SZL327659 TJH327658:TJH327659 TTD327658:TTD327659 UCZ327658:UCZ327659 UMV327658:UMV327659 UWR327658:UWR327659 VGN327658:VGN327659 VQJ327658:VQJ327659 WAF327658:WAF327659 WKB327658:WKB327659 WTX327658:WTX327659 HL393194:HL393195 RH393194:RH393195 ABD393194:ABD393195 AKZ393194:AKZ393195 AUV393194:AUV393195 BER393194:BER393195 BON393194:BON393195 BYJ393194:BYJ393195 CIF393194:CIF393195 CSB393194:CSB393195 DBX393194:DBX393195 DLT393194:DLT393195 DVP393194:DVP393195 EFL393194:EFL393195 EPH393194:EPH393195 EZD393194:EZD393195 FIZ393194:FIZ393195 FSV393194:FSV393195 GCR393194:GCR393195 GMN393194:GMN393195 GWJ393194:GWJ393195 HGF393194:HGF393195 HQB393194:HQB393195 HZX393194:HZX393195 IJT393194:IJT393195 ITP393194:ITP393195 JDL393194:JDL393195 JNH393194:JNH393195 JXD393194:JXD393195 KGZ393194:KGZ393195 KQV393194:KQV393195 LAR393194:LAR393195 LKN393194:LKN393195 LUJ393194:LUJ393195 MEF393194:MEF393195 MOB393194:MOB393195 MXX393194:MXX393195 NHT393194:NHT393195 NRP393194:NRP393195 OBL393194:OBL393195 OLH393194:OLH393195 OVD393194:OVD393195 PEZ393194:PEZ393195 POV393194:POV393195 PYR393194:PYR393195 QIN393194:QIN393195 QSJ393194:QSJ393195 RCF393194:RCF393195 RMB393194:RMB393195 RVX393194:RVX393195 SFT393194:SFT393195 SPP393194:SPP393195 SZL393194:SZL393195 TJH393194:TJH393195 TTD393194:TTD393195 UCZ393194:UCZ393195 UMV393194:UMV393195 UWR393194:UWR393195 VGN393194:VGN393195 VQJ393194:VQJ393195 WAF393194:WAF393195 WKB393194:WKB393195 WTX393194:WTX393195 HL458730:HL458731 RH458730:RH458731 ABD458730:ABD458731 AKZ458730:AKZ458731 AUV458730:AUV458731 BER458730:BER458731 BON458730:BON458731 BYJ458730:BYJ458731 CIF458730:CIF458731 CSB458730:CSB458731 DBX458730:DBX458731 DLT458730:DLT458731 DVP458730:DVP458731 EFL458730:EFL458731 EPH458730:EPH458731 EZD458730:EZD458731 FIZ458730:FIZ458731 FSV458730:FSV458731 GCR458730:GCR458731 GMN458730:GMN458731 GWJ458730:GWJ458731 HGF458730:HGF458731 HQB458730:HQB458731 HZX458730:HZX458731 IJT458730:IJT458731 ITP458730:ITP458731 JDL458730:JDL458731 JNH458730:JNH458731 JXD458730:JXD458731 KGZ458730:KGZ458731 KQV458730:KQV458731 LAR458730:LAR458731 LKN458730:LKN458731 LUJ458730:LUJ458731 MEF458730:MEF458731 MOB458730:MOB458731 MXX458730:MXX458731 NHT458730:NHT458731 NRP458730:NRP458731 OBL458730:OBL458731 OLH458730:OLH458731 OVD458730:OVD458731 PEZ458730:PEZ458731 POV458730:POV458731 PYR458730:PYR458731 QIN458730:QIN458731 QSJ458730:QSJ458731 RCF458730:RCF458731 RMB458730:RMB458731 RVX458730:RVX458731 SFT458730:SFT458731 SPP458730:SPP458731 SZL458730:SZL458731 TJH458730:TJH458731 TTD458730:TTD458731 UCZ458730:UCZ458731 UMV458730:UMV458731 UWR458730:UWR458731 VGN458730:VGN458731 VQJ458730:VQJ458731 WAF458730:WAF458731 WKB458730:WKB458731 WTX458730:WTX458731 HL524266:HL524267 RH524266:RH524267 ABD524266:ABD524267 AKZ524266:AKZ524267 AUV524266:AUV524267 BER524266:BER524267 BON524266:BON524267 BYJ524266:BYJ524267 CIF524266:CIF524267 CSB524266:CSB524267 DBX524266:DBX524267 DLT524266:DLT524267 DVP524266:DVP524267 EFL524266:EFL524267 EPH524266:EPH524267 EZD524266:EZD524267 FIZ524266:FIZ524267 FSV524266:FSV524267 GCR524266:GCR524267 GMN524266:GMN524267 GWJ524266:GWJ524267 HGF524266:HGF524267 HQB524266:HQB524267 HZX524266:HZX524267 IJT524266:IJT524267 ITP524266:ITP524267 JDL524266:JDL524267 JNH524266:JNH524267 JXD524266:JXD524267 KGZ524266:KGZ524267 KQV524266:KQV524267 LAR524266:LAR524267 LKN524266:LKN524267 LUJ524266:LUJ524267 MEF524266:MEF524267 MOB524266:MOB524267 MXX524266:MXX524267 NHT524266:NHT524267 NRP524266:NRP524267 OBL524266:OBL524267 OLH524266:OLH524267 OVD524266:OVD524267 PEZ524266:PEZ524267 POV524266:POV524267 PYR524266:PYR524267 QIN524266:QIN524267 QSJ524266:QSJ524267 RCF524266:RCF524267 RMB524266:RMB524267 RVX524266:RVX524267 SFT524266:SFT524267 SPP524266:SPP524267 SZL524266:SZL524267 TJH524266:TJH524267 TTD524266:TTD524267 UCZ524266:UCZ524267 UMV524266:UMV524267 UWR524266:UWR524267 VGN524266:VGN524267 VQJ524266:VQJ524267 WAF524266:WAF524267 WKB524266:WKB524267 WTX524266:WTX524267 HL589802:HL589803 RH589802:RH589803 ABD589802:ABD589803 AKZ589802:AKZ589803 AUV589802:AUV589803 BER589802:BER589803 BON589802:BON589803 BYJ589802:BYJ589803 CIF589802:CIF589803 CSB589802:CSB589803 DBX589802:DBX589803 DLT589802:DLT589803 DVP589802:DVP589803 EFL589802:EFL589803 EPH589802:EPH589803 EZD589802:EZD589803 FIZ589802:FIZ589803 FSV589802:FSV589803 GCR589802:GCR589803 GMN589802:GMN589803 GWJ589802:GWJ589803 HGF589802:HGF589803 HQB589802:HQB589803 HZX589802:HZX589803 IJT589802:IJT589803 ITP589802:ITP589803 JDL589802:JDL589803 JNH589802:JNH589803 JXD589802:JXD589803 KGZ589802:KGZ589803 KQV589802:KQV589803 LAR589802:LAR589803 LKN589802:LKN589803 LUJ589802:LUJ589803 MEF589802:MEF589803 MOB589802:MOB589803 MXX589802:MXX589803 NHT589802:NHT589803 NRP589802:NRP589803 OBL589802:OBL589803 OLH589802:OLH589803 OVD589802:OVD589803 PEZ589802:PEZ589803 POV589802:POV589803 PYR589802:PYR589803 QIN589802:QIN589803 QSJ589802:QSJ589803 RCF589802:RCF589803 RMB589802:RMB589803 RVX589802:RVX589803 SFT589802:SFT589803 SPP589802:SPP589803 SZL589802:SZL589803 TJH589802:TJH589803 TTD589802:TTD589803 UCZ589802:UCZ589803 UMV589802:UMV589803 UWR589802:UWR589803 VGN589802:VGN589803 VQJ589802:VQJ589803 WAF589802:WAF589803 WKB589802:WKB589803 WTX589802:WTX589803 HL655338:HL655339 RH655338:RH655339 ABD655338:ABD655339 AKZ655338:AKZ655339 AUV655338:AUV655339 BER655338:BER655339 BON655338:BON655339 BYJ655338:BYJ655339 CIF655338:CIF655339 CSB655338:CSB655339 DBX655338:DBX655339 DLT655338:DLT655339 DVP655338:DVP655339 EFL655338:EFL655339 EPH655338:EPH655339 EZD655338:EZD655339 FIZ655338:FIZ655339 FSV655338:FSV655339 GCR655338:GCR655339 GMN655338:GMN655339 GWJ655338:GWJ655339 HGF655338:HGF655339 HQB655338:HQB655339 HZX655338:HZX655339 IJT655338:IJT655339 ITP655338:ITP655339 JDL655338:JDL655339 JNH655338:JNH655339 JXD655338:JXD655339 KGZ655338:KGZ655339 KQV655338:KQV655339 LAR655338:LAR655339 LKN655338:LKN655339 LUJ655338:LUJ655339 MEF655338:MEF655339 MOB655338:MOB655339 MXX655338:MXX655339 NHT655338:NHT655339 NRP655338:NRP655339 OBL655338:OBL655339 OLH655338:OLH655339 OVD655338:OVD655339 PEZ655338:PEZ655339 POV655338:POV655339 PYR655338:PYR655339 QIN655338:QIN655339 QSJ655338:QSJ655339 RCF655338:RCF655339 RMB655338:RMB655339 RVX655338:RVX655339 SFT655338:SFT655339 SPP655338:SPP655339 SZL655338:SZL655339 TJH655338:TJH655339 TTD655338:TTD655339 UCZ655338:UCZ655339 UMV655338:UMV655339 UWR655338:UWR655339 VGN655338:VGN655339 VQJ655338:VQJ655339 WAF655338:WAF655339 WKB655338:WKB655339 WTX655338:WTX655339 HL720874:HL720875 RH720874:RH720875 ABD720874:ABD720875 AKZ720874:AKZ720875 AUV720874:AUV720875 BER720874:BER720875 BON720874:BON720875 BYJ720874:BYJ720875 CIF720874:CIF720875 CSB720874:CSB720875 DBX720874:DBX720875 DLT720874:DLT720875 DVP720874:DVP720875 EFL720874:EFL720875 EPH720874:EPH720875 EZD720874:EZD720875 FIZ720874:FIZ720875 FSV720874:FSV720875 GCR720874:GCR720875 GMN720874:GMN720875 GWJ720874:GWJ720875 HGF720874:HGF720875 HQB720874:HQB720875 HZX720874:HZX720875 IJT720874:IJT720875 ITP720874:ITP720875 JDL720874:JDL720875 JNH720874:JNH720875 JXD720874:JXD720875 KGZ720874:KGZ720875 KQV720874:KQV720875 LAR720874:LAR720875 LKN720874:LKN720875 LUJ720874:LUJ720875 MEF720874:MEF720875 MOB720874:MOB720875 MXX720874:MXX720875 NHT720874:NHT720875 NRP720874:NRP720875 OBL720874:OBL720875 OLH720874:OLH720875 OVD720874:OVD720875 PEZ720874:PEZ720875 POV720874:POV720875 PYR720874:PYR720875 QIN720874:QIN720875 QSJ720874:QSJ720875 RCF720874:RCF720875 RMB720874:RMB720875 RVX720874:RVX720875 SFT720874:SFT720875 SPP720874:SPP720875 SZL720874:SZL720875 TJH720874:TJH720875 TTD720874:TTD720875 UCZ720874:UCZ720875 UMV720874:UMV720875 UWR720874:UWR720875 VGN720874:VGN720875 VQJ720874:VQJ720875 WAF720874:WAF720875 WKB720874:WKB720875 WTX720874:WTX720875 HL786410:HL786411 RH786410:RH786411 ABD786410:ABD786411 AKZ786410:AKZ786411 AUV786410:AUV786411 BER786410:BER786411 BON786410:BON786411 BYJ786410:BYJ786411 CIF786410:CIF786411 CSB786410:CSB786411 DBX786410:DBX786411 DLT786410:DLT786411 DVP786410:DVP786411 EFL786410:EFL786411 EPH786410:EPH786411 EZD786410:EZD786411 FIZ786410:FIZ786411 FSV786410:FSV786411 GCR786410:GCR786411 GMN786410:GMN786411 GWJ786410:GWJ786411 HGF786410:HGF786411 HQB786410:HQB786411 HZX786410:HZX786411 IJT786410:IJT786411 ITP786410:ITP786411 JDL786410:JDL786411 JNH786410:JNH786411 JXD786410:JXD786411 KGZ786410:KGZ786411 KQV786410:KQV786411 LAR786410:LAR786411 LKN786410:LKN786411 LUJ786410:LUJ786411 MEF786410:MEF786411 MOB786410:MOB786411 MXX786410:MXX786411 NHT786410:NHT786411 NRP786410:NRP786411 OBL786410:OBL786411 OLH786410:OLH786411 OVD786410:OVD786411 PEZ786410:PEZ786411 POV786410:POV786411 PYR786410:PYR786411 QIN786410:QIN786411 QSJ786410:QSJ786411 RCF786410:RCF786411 RMB786410:RMB786411 RVX786410:RVX786411 SFT786410:SFT786411 SPP786410:SPP786411 SZL786410:SZL786411 TJH786410:TJH786411 TTD786410:TTD786411 UCZ786410:UCZ786411 UMV786410:UMV786411 UWR786410:UWR786411 VGN786410:VGN786411 VQJ786410:VQJ786411 WAF786410:WAF786411 WKB786410:WKB786411 WTX786410:WTX786411 HL851946:HL851947 RH851946:RH851947 ABD851946:ABD851947 AKZ851946:AKZ851947 AUV851946:AUV851947 BER851946:BER851947 BON851946:BON851947 BYJ851946:BYJ851947 CIF851946:CIF851947 CSB851946:CSB851947 DBX851946:DBX851947 DLT851946:DLT851947 DVP851946:DVP851947 EFL851946:EFL851947 EPH851946:EPH851947 EZD851946:EZD851947 FIZ851946:FIZ851947 FSV851946:FSV851947 GCR851946:GCR851947 GMN851946:GMN851947 GWJ851946:GWJ851947 HGF851946:HGF851947 HQB851946:HQB851947 HZX851946:HZX851947 IJT851946:IJT851947 ITP851946:ITP851947 JDL851946:JDL851947 JNH851946:JNH851947 JXD851946:JXD851947 KGZ851946:KGZ851947 KQV851946:KQV851947 LAR851946:LAR851947 LKN851946:LKN851947 LUJ851946:LUJ851947 MEF851946:MEF851947 MOB851946:MOB851947 MXX851946:MXX851947 NHT851946:NHT851947 NRP851946:NRP851947 OBL851946:OBL851947 OLH851946:OLH851947 OVD851946:OVD851947 PEZ851946:PEZ851947 POV851946:POV851947 PYR851946:PYR851947 QIN851946:QIN851947 QSJ851946:QSJ851947 RCF851946:RCF851947 RMB851946:RMB851947 RVX851946:RVX851947 SFT851946:SFT851947 SPP851946:SPP851947 SZL851946:SZL851947 TJH851946:TJH851947 TTD851946:TTD851947 UCZ851946:UCZ851947 UMV851946:UMV851947 UWR851946:UWR851947 VGN851946:VGN851947 VQJ851946:VQJ851947 WAF851946:WAF851947 WKB851946:WKB851947 WTX851946:WTX851947 HL917482:HL917483 RH917482:RH917483 ABD917482:ABD917483 AKZ917482:AKZ917483 AUV917482:AUV917483 BER917482:BER917483 BON917482:BON917483 BYJ917482:BYJ917483 CIF917482:CIF917483 CSB917482:CSB917483 DBX917482:DBX917483 DLT917482:DLT917483 DVP917482:DVP917483 EFL917482:EFL917483 EPH917482:EPH917483 EZD917482:EZD917483 FIZ917482:FIZ917483 FSV917482:FSV917483 GCR917482:GCR917483 GMN917482:GMN917483 GWJ917482:GWJ917483 HGF917482:HGF917483 HQB917482:HQB917483 HZX917482:HZX917483 IJT917482:IJT917483 ITP917482:ITP917483 JDL917482:JDL917483 JNH917482:JNH917483 JXD917482:JXD917483 KGZ917482:KGZ917483 KQV917482:KQV917483 LAR917482:LAR917483 LKN917482:LKN917483 LUJ917482:LUJ917483 MEF917482:MEF917483 MOB917482:MOB917483 MXX917482:MXX917483 NHT917482:NHT917483 NRP917482:NRP917483 OBL917482:OBL917483 OLH917482:OLH917483 OVD917482:OVD917483 PEZ917482:PEZ917483 POV917482:POV917483 PYR917482:PYR917483 QIN917482:QIN917483 QSJ917482:QSJ917483 RCF917482:RCF917483 RMB917482:RMB917483 RVX917482:RVX917483 SFT917482:SFT917483 SPP917482:SPP917483 SZL917482:SZL917483 TJH917482:TJH917483 TTD917482:TTD917483 UCZ917482:UCZ917483 UMV917482:UMV917483 UWR917482:UWR917483 VGN917482:VGN917483 VQJ917482:VQJ917483 WAF917482:WAF917483 WKB917482:WKB917483 WTX917482:WTX917483 HL983018:HL983019 RH983018:RH983019 ABD983018:ABD983019 AKZ983018:AKZ983019 AUV983018:AUV983019 BER983018:BER983019 BON983018:BON983019 BYJ983018:BYJ983019 CIF983018:CIF983019 CSB983018:CSB983019 DBX983018:DBX983019 DLT983018:DLT983019 DVP983018:DVP983019 EFL983018:EFL983019 EPH983018:EPH983019 EZD983018:EZD983019 FIZ983018:FIZ983019 FSV983018:FSV983019 GCR983018:GCR983019 GMN983018:GMN983019 GWJ983018:GWJ983019 HGF983018:HGF983019 HQB983018:HQB983019 HZX983018:HZX983019 IJT983018:IJT983019 ITP983018:ITP983019 JDL983018:JDL983019 JNH983018:JNH983019 JXD983018:JXD983019 KGZ983018:KGZ983019 KQV983018:KQV983019 LAR983018:LAR983019 LKN983018:LKN983019 LUJ983018:LUJ983019 MEF983018:MEF983019 MOB983018:MOB983019 MXX983018:MXX983019 NHT983018:NHT983019 NRP983018:NRP983019 OBL983018:OBL983019 OLH983018:OLH983019 OVD983018:OVD983019 PEZ983018:PEZ983019 POV983018:POV983019 PYR983018:PYR983019 QIN983018:QIN983019 QSJ983018:QSJ983019 RCF983018:RCF983019 RMB983018:RMB983019 RVX983018:RVX983019 SFT983018:SFT983019 SPP983018:SPP983019 SZL983018:SZL983019 TJH983018:TJH983019 TTD983018:TTD983019 UCZ983018:UCZ983019 UMV983018:UMV983019 UWR983018:UWR983019 VGN983018:VGN983019 VQJ983018:VQJ983019 WAF983018:WAF983019 WKB983018:WKB983019 WTX983018:WTX983019 HL65523 RH65523 ABD65523 AKZ65523 AUV65523 BER65523 BON65523 BYJ65523 CIF65523 CSB65523 DBX65523 DLT65523 DVP65523 EFL65523 EPH65523 EZD65523 FIZ65523 FSV65523 GCR65523 GMN65523 GWJ65523 HGF65523 HQB65523 HZX65523 IJT65523 ITP65523 JDL65523 JNH65523 JXD65523 KGZ65523 KQV65523 LAR65523 LKN65523 LUJ65523 MEF65523 MOB65523 MXX65523 NHT65523 NRP65523 OBL65523 OLH65523 OVD65523 PEZ65523 POV65523 PYR65523 QIN65523 QSJ65523 RCF65523 RMB65523 RVX65523 SFT65523 SPP65523 SZL65523 TJH65523 TTD65523 UCZ65523 UMV65523 UWR65523 VGN65523 VQJ65523 WAF65523 WKB65523 WTX65523 HL131059 RH131059 ABD131059 AKZ131059 AUV131059 BER131059 BON131059 BYJ131059 CIF131059 CSB131059 DBX131059 DLT131059 DVP131059 EFL131059 EPH131059 EZD131059 FIZ131059 FSV131059 GCR131059 GMN131059 GWJ131059 HGF131059 HQB131059 HZX131059 IJT131059 ITP131059 JDL131059 JNH131059 JXD131059 KGZ131059 KQV131059 LAR131059 LKN131059 LUJ131059 MEF131059 MOB131059 MXX131059 NHT131059 NRP131059 OBL131059 OLH131059 OVD131059 PEZ131059 POV131059 PYR131059 QIN131059 QSJ131059 RCF131059 RMB131059 RVX131059 SFT131059 SPP131059 SZL131059 TJH131059 TTD131059 UCZ131059 UMV131059 UWR131059 VGN131059 VQJ131059 WAF131059 WKB131059 WTX131059 HL196595 RH196595 ABD196595 AKZ196595 AUV196595 BER196595 BON196595 BYJ196595 CIF196595 CSB196595 DBX196595 DLT196595 DVP196595 EFL196595 EPH196595 EZD196595 FIZ196595 FSV196595 GCR196595 GMN196595 GWJ196595 HGF196595 HQB196595 HZX196595 IJT196595 ITP196595 JDL196595 JNH196595 JXD196595 KGZ196595 KQV196595 LAR196595 LKN196595 LUJ196595 MEF196595 MOB196595 MXX196595 NHT196595 NRP196595 OBL196595 OLH196595 OVD196595 PEZ196595 POV196595 PYR196595 QIN196595 QSJ196595 RCF196595 RMB196595 RVX196595 SFT196595 SPP196595 SZL196595 TJH196595 TTD196595 UCZ196595 UMV196595 UWR196595 VGN196595 VQJ196595 WAF196595 WKB196595 WTX196595 HL262131 RH262131 ABD262131 AKZ262131 AUV262131 BER262131 BON262131 BYJ262131 CIF262131 CSB262131 DBX262131 DLT262131 DVP262131 EFL262131 EPH262131 EZD262131 FIZ262131 FSV262131 GCR262131 GMN262131 GWJ262131 HGF262131 HQB262131 HZX262131 IJT262131 ITP262131 JDL262131 JNH262131 JXD262131 KGZ262131 KQV262131 LAR262131 LKN262131 LUJ262131 MEF262131 MOB262131 MXX262131 NHT262131 NRP262131 OBL262131 OLH262131 OVD262131 PEZ262131 POV262131 PYR262131 QIN262131 QSJ262131 RCF262131 RMB262131 RVX262131 SFT262131 SPP262131 SZL262131 TJH262131 TTD262131 UCZ262131 UMV262131 UWR262131 VGN262131 VQJ262131 WAF262131 WKB262131 WTX262131 HL327667 RH327667 ABD327667 AKZ327667 AUV327667 BER327667 BON327667 BYJ327667 CIF327667 CSB327667 DBX327667 DLT327667 DVP327667 EFL327667 EPH327667 EZD327667 FIZ327667 FSV327667 GCR327667 GMN327667 GWJ327667 HGF327667 HQB327667 HZX327667 IJT327667 ITP327667 JDL327667 JNH327667 JXD327667 KGZ327667 KQV327667 LAR327667 LKN327667 LUJ327667 MEF327667 MOB327667 MXX327667 NHT327667 NRP327667 OBL327667 OLH327667 OVD327667 PEZ327667 POV327667 PYR327667 QIN327667 QSJ327667 RCF327667 RMB327667 RVX327667 SFT327667 SPP327667 SZL327667 TJH327667 TTD327667 UCZ327667 UMV327667 UWR327667 VGN327667 VQJ327667 WAF327667 WKB327667 WTX327667 HL393203 RH393203 ABD393203 AKZ393203 AUV393203 BER393203 BON393203 BYJ393203 CIF393203 CSB393203 DBX393203 DLT393203 DVP393203 EFL393203 EPH393203 EZD393203 FIZ393203 FSV393203 GCR393203 GMN393203 GWJ393203 HGF393203 HQB393203 HZX393203 IJT393203 ITP393203 JDL393203 JNH393203 JXD393203 KGZ393203 KQV393203 LAR393203 LKN393203 LUJ393203 MEF393203 MOB393203 MXX393203 NHT393203 NRP393203 OBL393203 OLH393203 OVD393203 PEZ393203 POV393203 PYR393203 QIN393203 QSJ393203 RCF393203 RMB393203 RVX393203 SFT393203 SPP393203 SZL393203 TJH393203 TTD393203 UCZ393203 UMV393203 UWR393203 VGN393203 VQJ393203 WAF393203 WKB393203 WTX393203 HL458739 RH458739 ABD458739 AKZ458739 AUV458739 BER458739 BON458739 BYJ458739 CIF458739 CSB458739 DBX458739 DLT458739 DVP458739 EFL458739 EPH458739 EZD458739 FIZ458739 FSV458739 GCR458739 GMN458739 GWJ458739 HGF458739 HQB458739 HZX458739 IJT458739 ITP458739 JDL458739 JNH458739 JXD458739 KGZ458739 KQV458739 LAR458739 LKN458739 LUJ458739 MEF458739 MOB458739 MXX458739 NHT458739 NRP458739 OBL458739 OLH458739 OVD458739 PEZ458739 POV458739 PYR458739 QIN458739 QSJ458739 RCF458739 RMB458739 RVX458739 SFT458739 SPP458739 SZL458739 TJH458739 TTD458739 UCZ458739 UMV458739 UWR458739 VGN458739 VQJ458739 WAF458739 WKB458739 WTX458739 HL524275 RH524275 ABD524275 AKZ524275 AUV524275 BER524275 BON524275 BYJ524275 CIF524275 CSB524275 DBX524275 DLT524275 DVP524275 EFL524275 EPH524275 EZD524275 FIZ524275 FSV524275 GCR524275 GMN524275 GWJ524275 HGF524275 HQB524275 HZX524275 IJT524275 ITP524275 JDL524275 JNH524275 JXD524275 KGZ524275 KQV524275 LAR524275 LKN524275 LUJ524275 MEF524275 MOB524275 MXX524275 NHT524275 NRP524275 OBL524275 OLH524275 OVD524275 PEZ524275 POV524275 PYR524275 QIN524275 QSJ524275 RCF524275 RMB524275 RVX524275 SFT524275 SPP524275 SZL524275 TJH524275 TTD524275 UCZ524275 UMV524275 UWR524275 VGN524275 VQJ524275 WAF524275 WKB524275 WTX524275 HL589811 RH589811 ABD589811 AKZ589811 AUV589811 BER589811 BON589811 BYJ589811 CIF589811 CSB589811 DBX589811 DLT589811 DVP589811 EFL589811 EPH589811 EZD589811 FIZ589811 FSV589811 GCR589811 GMN589811 GWJ589811 HGF589811 HQB589811 HZX589811 IJT589811 ITP589811 JDL589811 JNH589811 JXD589811 KGZ589811 KQV589811 LAR589811 LKN589811 LUJ589811 MEF589811 MOB589811 MXX589811 NHT589811 NRP589811 OBL589811 OLH589811 OVD589811 PEZ589811 POV589811 PYR589811 QIN589811 QSJ589811 RCF589811 RMB589811 RVX589811 SFT589811 SPP589811 SZL589811 TJH589811 TTD589811 UCZ589811 UMV589811 UWR589811 VGN589811 VQJ589811 WAF589811 WKB589811 WTX589811 HL655347 RH655347 ABD655347 AKZ655347 AUV655347 BER655347 BON655347 BYJ655347 CIF655347 CSB655347 DBX655347 DLT655347 DVP655347 EFL655347 EPH655347 EZD655347 FIZ655347 FSV655347 GCR655347 GMN655347 GWJ655347 HGF655347 HQB655347 HZX655347 IJT655347 ITP655347 JDL655347 JNH655347 JXD655347 KGZ655347 KQV655347 LAR655347 LKN655347 LUJ655347 MEF655347 MOB655347 MXX655347 NHT655347 NRP655347 OBL655347 OLH655347 OVD655347 PEZ655347 POV655347 PYR655347 QIN655347 QSJ655347 RCF655347 RMB655347 RVX655347 SFT655347 SPP655347 SZL655347 TJH655347 TTD655347 UCZ655347 UMV655347 UWR655347 VGN655347 VQJ655347 WAF655347 WKB655347 WTX655347 HL720883 RH720883 ABD720883 AKZ720883 AUV720883 BER720883 BON720883 BYJ720883 CIF720883 CSB720883 DBX720883 DLT720883 DVP720883 EFL720883 EPH720883 EZD720883 FIZ720883 FSV720883 GCR720883 GMN720883 GWJ720883 HGF720883 HQB720883 HZX720883 IJT720883 ITP720883 JDL720883 JNH720883 JXD720883 KGZ720883 KQV720883 LAR720883 LKN720883 LUJ720883 MEF720883 MOB720883 MXX720883 NHT720883 NRP720883 OBL720883 OLH720883 OVD720883 PEZ720883 POV720883 PYR720883 QIN720883 QSJ720883 RCF720883 RMB720883 RVX720883 SFT720883 SPP720883 SZL720883 TJH720883 TTD720883 UCZ720883 UMV720883 UWR720883 VGN720883 VQJ720883 WAF720883 WKB720883 WTX720883 HL786419 RH786419 ABD786419 AKZ786419 AUV786419 BER786419 BON786419 BYJ786419 CIF786419 CSB786419 DBX786419 DLT786419 DVP786419 EFL786419 EPH786419 EZD786419 FIZ786419 FSV786419 GCR786419 GMN786419 GWJ786419 HGF786419 HQB786419 HZX786419 IJT786419 ITP786419 JDL786419 JNH786419 JXD786419 KGZ786419 KQV786419 LAR786419 LKN786419 LUJ786419 MEF786419 MOB786419 MXX786419 NHT786419 NRP786419 OBL786419 OLH786419 OVD786419 PEZ786419 POV786419 PYR786419 QIN786419 QSJ786419 RCF786419 RMB786419 RVX786419 SFT786419 SPP786419 SZL786419 TJH786419 TTD786419 UCZ786419 UMV786419 UWR786419 VGN786419 VQJ786419 WAF786419 WKB786419 WTX786419 HL851955 RH851955 ABD851955 AKZ851955 AUV851955 BER851955 BON851955 BYJ851955 CIF851955 CSB851955 DBX851955 DLT851955 DVP851955 EFL851955 EPH851955 EZD851955 FIZ851955 FSV851955 GCR851955 GMN851955 GWJ851955 HGF851955 HQB851955 HZX851955 IJT851955 ITP851955 JDL851955 JNH851955 JXD851955 KGZ851955 KQV851955 LAR851955 LKN851955 LUJ851955 MEF851955 MOB851955 MXX851955 NHT851955 NRP851955 OBL851955 OLH851955 OVD851955 PEZ851955 POV851955 PYR851955 QIN851955 QSJ851955 RCF851955 RMB851955 RVX851955 SFT851955 SPP851955 SZL851955 TJH851955 TTD851955 UCZ851955 UMV851955 UWR851955 VGN851955 VQJ851955 WAF851955 WKB851955 WTX851955 HL917491 RH917491 ABD917491 AKZ917491 AUV917491 BER917491 BON917491 BYJ917491 CIF917491 CSB917491 DBX917491 DLT917491 DVP917491 EFL917491 EPH917491 EZD917491 FIZ917491 FSV917491 GCR917491 GMN917491 GWJ917491 HGF917491 HQB917491 HZX917491 IJT917491 ITP917491 JDL917491 JNH917491 JXD917491 KGZ917491 KQV917491 LAR917491 LKN917491 LUJ917491 MEF917491 MOB917491 MXX917491 NHT917491 NRP917491 OBL917491 OLH917491 OVD917491 PEZ917491 POV917491 PYR917491 QIN917491 QSJ917491 RCF917491 RMB917491 RVX917491 SFT917491 SPP917491 SZL917491 TJH917491 TTD917491 UCZ917491 UMV917491 UWR917491 VGN917491 VQJ917491 WAF917491 WKB917491 WTX917491 HL983027 RH983027 ABD983027 AKZ983027 AUV983027 BER983027 BON983027 BYJ983027 CIF983027 CSB983027 DBX983027 DLT983027 DVP983027 EFL983027 EPH983027 EZD983027 FIZ983027 FSV983027 GCR983027 GMN983027 GWJ983027 HGF983027 HQB983027 HZX983027 IJT983027 ITP983027 JDL983027 JNH983027 JXD983027 KGZ983027 KQV983027 LAR983027 LKN983027 LUJ983027 MEF983027 MOB983027 MXX983027 NHT983027 NRP983027 OBL983027 OLH983027 OVD983027 PEZ983027 POV983027 PYR983027 QIN983027 QSJ983027 RCF983027 RMB983027 RVX983027 SFT983027 SPP983027 SZL983027 TJH983027 TTD983027 UCZ983027 UMV983027 UWR983027 VGN983027 VQJ983027 WAF983027 WKB983027 WTX983027 HL65567 RH65567 ABD65567 AKZ65567 AUV65567 BER65567 BON65567 BYJ65567 CIF65567 CSB65567 DBX65567 DLT65567 DVP65567 EFL65567 EPH65567 EZD65567 FIZ65567 FSV65567 GCR65567 GMN65567 GWJ65567 HGF65567 HQB65567 HZX65567 IJT65567 ITP65567 JDL65567 JNH65567 JXD65567 KGZ65567 KQV65567 LAR65567 LKN65567 LUJ65567 MEF65567 MOB65567 MXX65567 NHT65567 NRP65567 OBL65567 OLH65567 OVD65567 PEZ65567 POV65567 PYR65567 QIN65567 QSJ65567 RCF65567 RMB65567 RVX65567 SFT65567 SPP65567 SZL65567 TJH65567 TTD65567 UCZ65567 UMV65567 UWR65567 VGN65567 VQJ65567 WAF65567 WKB65567 WTX65567 HL131103 RH131103 ABD131103 AKZ131103 AUV131103 BER131103 BON131103 BYJ131103 CIF131103 CSB131103 DBX131103 DLT131103 DVP131103 EFL131103 EPH131103 EZD131103 FIZ131103 FSV131103 GCR131103 GMN131103 GWJ131103 HGF131103 HQB131103 HZX131103 IJT131103 ITP131103 JDL131103 JNH131103 JXD131103 KGZ131103 KQV131103 LAR131103 LKN131103 LUJ131103 MEF131103 MOB131103 MXX131103 NHT131103 NRP131103 OBL131103 OLH131103 OVD131103 PEZ131103 POV131103 PYR131103 QIN131103 QSJ131103 RCF131103 RMB131103 RVX131103 SFT131103 SPP131103 SZL131103 TJH131103 TTD131103 UCZ131103 UMV131103 UWR131103 VGN131103 VQJ131103 WAF131103 WKB131103 WTX131103 HL196639 RH196639 ABD196639 AKZ196639 AUV196639 BER196639 BON196639 BYJ196639 CIF196639 CSB196639 DBX196639 DLT196639 DVP196639 EFL196639 EPH196639 EZD196639 FIZ196639 FSV196639 GCR196639 GMN196639 GWJ196639 HGF196639 HQB196639 HZX196639 IJT196639 ITP196639 JDL196639 JNH196639 JXD196639 KGZ196639 KQV196639 LAR196639 LKN196639 LUJ196639 MEF196639 MOB196639 MXX196639 NHT196639 NRP196639 OBL196639 OLH196639 OVD196639 PEZ196639 POV196639 PYR196639 QIN196639 QSJ196639 RCF196639 RMB196639 RVX196639 SFT196639 SPP196639 SZL196639 TJH196639 TTD196639 UCZ196639 UMV196639 UWR196639 VGN196639 VQJ196639 WAF196639 WKB196639 WTX196639 HL262175 RH262175 ABD262175 AKZ262175 AUV262175 BER262175 BON262175 BYJ262175 CIF262175 CSB262175 DBX262175 DLT262175 DVP262175 EFL262175 EPH262175 EZD262175 FIZ262175 FSV262175 GCR262175 GMN262175 GWJ262175 HGF262175 HQB262175 HZX262175 IJT262175 ITP262175 JDL262175 JNH262175 JXD262175 KGZ262175 KQV262175 LAR262175 LKN262175 LUJ262175 MEF262175 MOB262175 MXX262175 NHT262175 NRP262175 OBL262175 OLH262175 OVD262175 PEZ262175 POV262175 PYR262175 QIN262175 QSJ262175 RCF262175 RMB262175 RVX262175 SFT262175 SPP262175 SZL262175 TJH262175 TTD262175 UCZ262175 UMV262175 UWR262175 VGN262175 VQJ262175 WAF262175 WKB262175 WTX262175 HL327711 RH327711 ABD327711 AKZ327711 AUV327711 BER327711 BON327711 BYJ327711 CIF327711 CSB327711 DBX327711 DLT327711 DVP327711 EFL327711 EPH327711 EZD327711 FIZ327711 FSV327711 GCR327711 GMN327711 GWJ327711 HGF327711 HQB327711 HZX327711 IJT327711 ITP327711 JDL327711 JNH327711 JXD327711 KGZ327711 KQV327711 LAR327711 LKN327711 LUJ327711 MEF327711 MOB327711 MXX327711 NHT327711 NRP327711 OBL327711 OLH327711 OVD327711 PEZ327711 POV327711 PYR327711 QIN327711 QSJ327711 RCF327711 RMB327711 RVX327711 SFT327711 SPP327711 SZL327711 TJH327711 TTD327711 UCZ327711 UMV327711 UWR327711 VGN327711 VQJ327711 WAF327711 WKB327711 WTX327711 HL393247 RH393247 ABD393247 AKZ393247 AUV393247 BER393247 BON393247 BYJ393247 CIF393247 CSB393247 DBX393247 DLT393247 DVP393247 EFL393247 EPH393247 EZD393247 FIZ393247 FSV393247 GCR393247 GMN393247 GWJ393247 HGF393247 HQB393247 HZX393247 IJT393247 ITP393247 JDL393247 JNH393247 JXD393247 KGZ393247 KQV393247 LAR393247 LKN393247 LUJ393247 MEF393247 MOB393247 MXX393247 NHT393247 NRP393247 OBL393247 OLH393247 OVD393247 PEZ393247 POV393247 PYR393247 QIN393247 QSJ393247 RCF393247 RMB393247 RVX393247 SFT393247 SPP393247 SZL393247 TJH393247 TTD393247 UCZ393247 UMV393247 UWR393247 VGN393247 VQJ393247 WAF393247 WKB393247 WTX393247 HL458783 RH458783 ABD458783 AKZ458783 AUV458783 BER458783 BON458783 BYJ458783 CIF458783 CSB458783 DBX458783 DLT458783 DVP458783 EFL458783 EPH458783 EZD458783 FIZ458783 FSV458783 GCR458783 GMN458783 GWJ458783 HGF458783 HQB458783 HZX458783 IJT458783 ITP458783 JDL458783 JNH458783 JXD458783 KGZ458783 KQV458783 LAR458783 LKN458783 LUJ458783 MEF458783 MOB458783 MXX458783 NHT458783 NRP458783 OBL458783 OLH458783 OVD458783 PEZ458783 POV458783 PYR458783 QIN458783 QSJ458783 RCF458783 RMB458783 RVX458783 SFT458783 SPP458783 SZL458783 TJH458783 TTD458783 UCZ458783 UMV458783 UWR458783 VGN458783 VQJ458783 WAF458783 WKB458783 WTX458783 HL524319 RH524319 ABD524319 AKZ524319 AUV524319 BER524319 BON524319 BYJ524319 CIF524319 CSB524319 DBX524319 DLT524319 DVP524319 EFL524319 EPH524319 EZD524319 FIZ524319 FSV524319 GCR524319 GMN524319 GWJ524319 HGF524319 HQB524319 HZX524319 IJT524319 ITP524319 JDL524319 JNH524319 JXD524319 KGZ524319 KQV524319 LAR524319 LKN524319 LUJ524319 MEF524319 MOB524319 MXX524319 NHT524319 NRP524319 OBL524319 OLH524319 OVD524319 PEZ524319 POV524319 PYR524319 QIN524319 QSJ524319 RCF524319 RMB524319 RVX524319 SFT524319 SPP524319 SZL524319 TJH524319 TTD524319 UCZ524319 UMV524319 UWR524319 VGN524319 VQJ524319 WAF524319 WKB524319 WTX524319 HL589855 RH589855 ABD589855 AKZ589855 AUV589855 BER589855 BON589855 BYJ589855 CIF589855 CSB589855 DBX589855 DLT589855 DVP589855 EFL589855 EPH589855 EZD589855 FIZ589855 FSV589855 GCR589855 GMN589855 GWJ589855 HGF589855 HQB589855 HZX589855 IJT589855 ITP589855 JDL589855 JNH589855 JXD589855 KGZ589855 KQV589855 LAR589855 LKN589855 LUJ589855 MEF589855 MOB589855 MXX589855 NHT589855 NRP589855 OBL589855 OLH589855 OVD589855 PEZ589855 POV589855 PYR589855 QIN589855 QSJ589855 RCF589855 RMB589855 RVX589855 SFT589855 SPP589855 SZL589855 TJH589855 TTD589855 UCZ589855 UMV589855 UWR589855 VGN589855 VQJ589855 WAF589855 WKB589855 WTX589855 HL655391 RH655391 ABD655391 AKZ655391 AUV655391 BER655391 BON655391 BYJ655391 CIF655391 CSB655391 DBX655391 DLT655391 DVP655391 EFL655391 EPH655391 EZD655391 FIZ655391 FSV655391 GCR655391 GMN655391 GWJ655391 HGF655391 HQB655391 HZX655391 IJT655391 ITP655391 JDL655391 JNH655391 JXD655391 KGZ655391 KQV655391 LAR655391 LKN655391 LUJ655391 MEF655391 MOB655391 MXX655391 NHT655391 NRP655391 OBL655391 OLH655391 OVD655391 PEZ655391 POV655391 PYR655391 QIN655391 QSJ655391 RCF655391 RMB655391 RVX655391 SFT655391 SPP655391 SZL655391 TJH655391 TTD655391 UCZ655391 UMV655391 UWR655391 VGN655391 VQJ655391 WAF655391 WKB655391 WTX655391 HL720927 RH720927 ABD720927 AKZ720927 AUV720927 BER720927 BON720927 BYJ720927 CIF720927 CSB720927 DBX720927 DLT720927 DVP720927 EFL720927 EPH720927 EZD720927 FIZ720927 FSV720927 GCR720927 GMN720927 GWJ720927 HGF720927 HQB720927 HZX720927 IJT720927 ITP720927 JDL720927 JNH720927 JXD720927 KGZ720927 KQV720927 LAR720927 LKN720927 LUJ720927 MEF720927 MOB720927 MXX720927 NHT720927 NRP720927 OBL720927 OLH720927 OVD720927 PEZ720927 POV720927 PYR720927 QIN720927 QSJ720927 RCF720927 RMB720927 RVX720927 SFT720927 SPP720927 SZL720927 TJH720927 TTD720927 UCZ720927 UMV720927 UWR720927 VGN720927 VQJ720927 WAF720927 WKB720927 WTX720927 HL786463 RH786463 ABD786463 AKZ786463 AUV786463 BER786463 BON786463 BYJ786463 CIF786463 CSB786463 DBX786463 DLT786463 DVP786463 EFL786463 EPH786463 EZD786463 FIZ786463 FSV786463 GCR786463 GMN786463 GWJ786463 HGF786463 HQB786463 HZX786463 IJT786463 ITP786463 JDL786463 JNH786463 JXD786463 KGZ786463 KQV786463 LAR786463 LKN786463 LUJ786463 MEF786463 MOB786463 MXX786463 NHT786463 NRP786463 OBL786463 OLH786463 OVD786463 PEZ786463 POV786463 PYR786463 QIN786463 QSJ786463 RCF786463 RMB786463 RVX786463 SFT786463 SPP786463 SZL786463 TJH786463 TTD786463 UCZ786463 UMV786463 UWR786463 VGN786463 VQJ786463 WAF786463 WKB786463 WTX786463 HL851999 RH851999 ABD851999 AKZ851999 AUV851999 BER851999 BON851999 BYJ851999 CIF851999 CSB851999 DBX851999 DLT851999 DVP851999 EFL851999 EPH851999 EZD851999 FIZ851999 FSV851999 GCR851999 GMN851999 GWJ851999 HGF851999 HQB851999 HZX851999 IJT851999 ITP851999 JDL851999 JNH851999 JXD851999 KGZ851999 KQV851999 LAR851999 LKN851999 LUJ851999 MEF851999 MOB851999 MXX851999 NHT851999 NRP851999 OBL851999 OLH851999 OVD851999 PEZ851999 POV851999 PYR851999 QIN851999 QSJ851999 RCF851999 RMB851999 RVX851999 SFT851999 SPP851999 SZL851999 TJH851999 TTD851999 UCZ851999 UMV851999 UWR851999 VGN851999 VQJ851999 WAF851999 WKB851999 WTX851999 HL917535 RH917535 ABD917535 AKZ917535 AUV917535 BER917535 BON917535 BYJ917535 CIF917535 CSB917535 DBX917535 DLT917535 DVP917535 EFL917535 EPH917535 EZD917535 FIZ917535 FSV917535 GCR917535 GMN917535 GWJ917535 HGF917535 HQB917535 HZX917535 IJT917535 ITP917535 JDL917535 JNH917535 JXD917535 KGZ917535 KQV917535 LAR917535 LKN917535 LUJ917535 MEF917535 MOB917535 MXX917535 NHT917535 NRP917535 OBL917535 OLH917535 OVD917535 PEZ917535 POV917535 PYR917535 QIN917535 QSJ917535 RCF917535 RMB917535 RVX917535 SFT917535 SPP917535 SZL917535 TJH917535 TTD917535 UCZ917535 UMV917535 UWR917535 VGN917535 VQJ917535 WAF917535 WKB917535 WTX917535 HL983071 RH983071 ABD983071 AKZ983071 AUV983071 BER983071 BON983071 BYJ983071 CIF983071 CSB983071 DBX983071 DLT983071 DVP983071 EFL983071 EPH983071 EZD983071 FIZ983071 FSV983071 GCR983071 GMN983071 GWJ983071 HGF983071 HQB983071 HZX983071 IJT983071 ITP983071 JDL983071 JNH983071 JXD983071 KGZ983071 KQV983071 LAR983071 LKN983071 LUJ983071 MEF983071 MOB983071 MXX983071 NHT983071 NRP983071 OBL983071 OLH983071 OVD983071 PEZ983071 POV983071 PYR983071 QIN983071 QSJ983071 RCF983071 RMB983071 RVX983071 SFT983071 SPP983071 SZL983071 TJH983071 TTD983071 UCZ983071 UMV983071 UWR983071 VGN983071 VQJ983071 WAF983071 WKB983071 WTX983071" xr:uid="{00000000-0002-0000-0100-000000000000}">
      <formula1>#REF!</formula1>
    </dataValidation>
  </dataValidations>
  <printOptions horizontalCentered="1" verticalCentered="1"/>
  <pageMargins left="0.70866141732283472" right="0.70866141732283472" top="0.74803149606299213" bottom="0.74803149606299213" header="0.31496062992125984" footer="0.31496062992125984"/>
  <pageSetup scale="4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51346A68658F6408FD09430CA85997F" ma:contentTypeVersion="9" ma:contentTypeDescription="Crear nuevo documento." ma:contentTypeScope="" ma:versionID="e26b06ddca0844cfd8894a6997dcafea">
  <xsd:schema xmlns:xsd="http://www.w3.org/2001/XMLSchema" xmlns:xs="http://www.w3.org/2001/XMLSchema" xmlns:p="http://schemas.microsoft.com/office/2006/metadata/properties" xmlns:ns3="cf65644f-0f48-4f3a-8569-ef009d808ef3" targetNamespace="http://schemas.microsoft.com/office/2006/metadata/properties" ma:root="true" ma:fieldsID="780a53e45b6d03de6e04d537ce89d7ca" ns3:_="">
    <xsd:import namespace="cf65644f-0f48-4f3a-8569-ef009d808ef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65644f-0f48-4f3a-8569-ef009d808e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0D99F3-8853-44B8-841C-50C8782C532D}">
  <ds:schemaRefs>
    <ds:schemaRef ds:uri="http://schemas.microsoft.com/sharepoint/v3/contenttype/forms"/>
  </ds:schemaRefs>
</ds:datastoreItem>
</file>

<file path=customXml/itemProps2.xml><?xml version="1.0" encoding="utf-8"?>
<ds:datastoreItem xmlns:ds="http://schemas.openxmlformats.org/officeDocument/2006/customXml" ds:itemID="{175C068A-0A73-4D2A-A625-5AAE385094F1}">
  <ds:schemaRefs>
    <ds:schemaRef ds:uri="http://schemas.microsoft.com/office/infopath/2007/PartnerControls"/>
    <ds:schemaRef ds:uri="http://purl.org/dc/terms/"/>
    <ds:schemaRef ds:uri="cf65644f-0f48-4f3a-8569-ef009d808ef3"/>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9F4BF423-65EE-4E3B-9818-DDEEFF91E6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65644f-0f48-4f3a-8569-ef009d808e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OOAD S_PROY</vt:lpstr>
      <vt:lpstr>OOAD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Paola Yolanda Ortega Mendoza</dc:creator>
  <cp:lastModifiedBy>Guillermo Enrique Gomez Parra</cp:lastModifiedBy>
  <cp:lastPrinted>2023-12-01T15:44:12Z</cp:lastPrinted>
  <dcterms:created xsi:type="dcterms:W3CDTF">2023-03-28T16:52:33Z</dcterms:created>
  <dcterms:modified xsi:type="dcterms:W3CDTF">2023-12-01T19:37:10Z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0x010100751346A68658F6408FD09430CA85997F</vt:lpwstr>
  </property>
</Properties>
</file>