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EC4FC6ED-265A-4E89-B9C5-620037001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 2025" sheetId="2" r:id="rId1"/>
  </sheets>
  <externalReferences>
    <externalReference r:id="rId2"/>
    <externalReference r:id="rId3"/>
  </externalReferences>
  <definedNames>
    <definedName name="_xlnm._FilterDatabase" localSheetId="0" hidden="1">'General 2025'!$A$11:$S$27</definedName>
    <definedName name="ANUAL" localSheetId="0">#REF!</definedName>
    <definedName name="ANUAL">#REF!</definedName>
    <definedName name="_xlnm.Print_Area" localSheetId="0">'General 2025'!$A$1:$S$46</definedName>
    <definedName name="BASE" localSheetId="0">#REF!</definedName>
    <definedName name="BASE">#REF!</definedName>
    <definedName name="_xlnm.Database" localSheetId="0">#REF!</definedName>
    <definedName name="_xlnm.Database">#REF!</definedName>
    <definedName name="CONSTANTES" localSheetId="0">#REF!</definedName>
    <definedName name="CONSTANTES">#REF!</definedName>
    <definedName name="CORRIENTES" localSheetId="0">#REF!</definedName>
    <definedName name="CORRIENTES">#REF!</definedName>
    <definedName name="Daños_CH_2011">'[1]Ptto Pòlizas CH y Mandos'!$O$45</definedName>
    <definedName name="hidden1">[2]hidden1!$A$1:$A$26</definedName>
    <definedName name="hidden2">[2]hidden2!$A$1:$A$41</definedName>
    <definedName name="hidden4">[2]hidden4!$A$1:$A$2</definedName>
    <definedName name="hidden6">[2]hidden6!$A$1:$A$3</definedName>
    <definedName name="Inflaciòn_2011">'[1]Estimación Ptto 2011'!$C$83</definedName>
    <definedName name="inicial" localSheetId="0">#REF!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 localSheetId="0">#REF!</definedName>
    <definedName name="RESUMEN">#REF!</definedName>
    <definedName name="Tasa_IVA_2010">[1]Patrimonial!$B$114</definedName>
    <definedName name="TC_2009">'[1]Estimación Ptto 2011'!$C$85</definedName>
    <definedName name="TC_2011">'[1]Estimación Ptto 2011'!$C$84</definedName>
    <definedName name="_xlnm.Print_Titles" localSheetId="0">'General 2025'!$1:$11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M15" i="2" l="1"/>
  <c r="N13" i="2"/>
  <c r="M13" i="2"/>
  <c r="N12" i="2"/>
  <c r="M12" i="2"/>
  <c r="M14" i="2"/>
  <c r="S15" i="2"/>
  <c r="S14" i="2"/>
  <c r="S13" i="2"/>
</calcChain>
</file>

<file path=xl/sharedStrings.xml><?xml version="1.0" encoding="utf-8"?>
<sst xmlns="http://schemas.openxmlformats.org/spreadsheetml/2006/main" count="175" uniqueCount="147">
  <si>
    <t>28-SEP-23</t>
  </si>
  <si>
    <t>01-23-925</t>
  </si>
  <si>
    <t>Ana Cristina Jiménez Martín</t>
  </si>
  <si>
    <t>JIMA650906MF5</t>
  </si>
  <si>
    <t>01-23-832</t>
  </si>
  <si>
    <t>INSTITUTO MEXICANO DEL SEGURO SOCIAL</t>
  </si>
  <si>
    <t>COORDINACIÓN TÉCNICA DE ADMINISTRACIÓN DE ACTIVOS</t>
  </si>
  <si>
    <t>DIVISIÓN DE ARRENDAMIENTO Y COMERCIALIZACIÓN</t>
  </si>
  <si>
    <t>No.</t>
  </si>
  <si>
    <t>Última Justipreciación Secuencial o Genérico</t>
  </si>
  <si>
    <t xml:space="preserve">Fecha de Última Justipreciación </t>
  </si>
  <si>
    <t xml:space="preserve">Importe Dictaminado de la Última Justipreciación </t>
  </si>
  <si>
    <t>Costo por m2 (pesos)</t>
  </si>
  <si>
    <t>RFC</t>
  </si>
  <si>
    <t>Aguascalientes</t>
  </si>
  <si>
    <t>Casa Delegado</t>
  </si>
  <si>
    <t>Oficinas Administrativas Subdelegacionales</t>
  </si>
  <si>
    <t>Colima</t>
  </si>
  <si>
    <t>Calle León Felipe No. 346, Colonia Real Vista Hermosa II, C.P. 28018, Colima, Colima.</t>
  </si>
  <si>
    <t>Bodega de Bienes Embargados</t>
  </si>
  <si>
    <t>Durango</t>
  </si>
  <si>
    <t>Almacén Delegacional</t>
  </si>
  <si>
    <t>Sinaloa</t>
  </si>
  <si>
    <t>Sub-Almacén Delegacional</t>
  </si>
  <si>
    <t>Zacatecas</t>
  </si>
  <si>
    <t>Carretera Culiacán-Mazatlán (tramo Culiacán-El Dorado) No. 4625 Poniente, Interior 9 y 10 Sur, Colonia Centro de Agronegocios "Parque Industrial Agroindustrias", C.P. 80300, El Diez, Culiacán, Sinaloa.</t>
  </si>
  <si>
    <t>Consorcio Beiden Bruder S.A.P.I. de C.V. / Benjamín Jaime López Palazuelos</t>
  </si>
  <si>
    <t>11-SEP-24</t>
  </si>
  <si>
    <t>CBB2202145C6</t>
  </si>
  <si>
    <t>Jorge Armando López Pérez</t>
  </si>
  <si>
    <t>LOPJ771111LZ6</t>
  </si>
  <si>
    <t>Calle Mangana No. 201, Fraccionamiento Vista Alegre, C.P. 20290, Aguascalientes, Aguascalientes.</t>
  </si>
  <si>
    <t>S5M0029</t>
  </si>
  <si>
    <t>S5M0018</t>
  </si>
  <si>
    <t>S5M0049</t>
  </si>
  <si>
    <t>S5M0021</t>
  </si>
  <si>
    <t>S5M0086</t>
  </si>
  <si>
    <t>Carretera a San Ramón, Lote 001, Colonia Las Margaritas, C.P. 98606, Guadalupe, Zacatecas</t>
  </si>
  <si>
    <t>Bodega de Archivo de Concentración y Bienes de Baja</t>
  </si>
  <si>
    <t>Abel Rodríguez Aguayo</t>
  </si>
  <si>
    <t>ROAA6411012FA</t>
  </si>
  <si>
    <t>Bodega de Bienes Embargados, Bienes Adjudicados, Bienes de Baja y Archivo de Concentración de la Subdelegación</t>
  </si>
  <si>
    <t>Pedro Vargas Santillán / Pedro Vargas Aguirre</t>
  </si>
  <si>
    <t>VASP490605B91</t>
  </si>
  <si>
    <t>Calle Níspero No. 214, Fraccionamiento Campestre Jacarandas, C.P. 34106, Durango, Durango</t>
  </si>
  <si>
    <t>Avenida Hidalgo Nº. 359, Colonia Centro, C.P. 99000, Fresnillo, Zacatecas</t>
  </si>
  <si>
    <t>BUFA920109F20</t>
  </si>
  <si>
    <t>Vigencia</t>
  </si>
  <si>
    <t>S5M0113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</si>
  <si>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</si>
  <si>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</si>
  <si>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J. Guadalupe Muñoz Romo</t>
  </si>
  <si>
    <t>MURJ591202MB9</t>
  </si>
  <si>
    <t>Uso o Destino</t>
  </si>
  <si>
    <t>Monto pagado en el Ejercicio</t>
  </si>
  <si>
    <t>Fuente de Financiamiento</t>
  </si>
  <si>
    <t>Nombre o Razon Social del Arrendador</t>
  </si>
  <si>
    <t xml:space="preserve">Domicilio el inmueble </t>
  </si>
  <si>
    <t>Superficie Arrendada (M2)</t>
  </si>
  <si>
    <t>Importe mensual de renta</t>
  </si>
  <si>
    <t>Importe Anual contratado</t>
  </si>
  <si>
    <t xml:space="preserve">Número de Contrato </t>
  </si>
  <si>
    <t>RELACIÓN DE INMUEBLES TOMADOS EN ARRENDAMIENTO DURANTE EL EJERCICIO 2025</t>
  </si>
  <si>
    <t>Importe mensual de renta
(con IVA)</t>
  </si>
  <si>
    <t>Unidad Administrativa  Ocupante
(OOAD)</t>
  </si>
  <si>
    <t>Recursos Propios</t>
  </si>
  <si>
    <t>S5M0084</t>
  </si>
  <si>
    <t>S5M1856</t>
  </si>
  <si>
    <t>el contrato comenzó a partir del mes de abril, se respetó el mes de gracia, por lo que, se comenzó a realizar el pago a partir del mes de mayo (8 meses se cubrieron)</t>
  </si>
  <si>
    <t>S5M0106</t>
  </si>
  <si>
    <t>J. Perfecto Rubio Vázqauez</t>
  </si>
  <si>
    <t>NARP4807063F7</t>
  </si>
  <si>
    <t>Calle Guanajuato No. 43, Colonia Santa Teresa, C.P. 36260,Guanajuato, Guanajuato</t>
  </si>
  <si>
    <t>Guanajuato</t>
  </si>
  <si>
    <t>S5M0107</t>
  </si>
  <si>
    <t>Manuel Padilla Padilla</t>
  </si>
  <si>
    <t>PAPM791121QZ8</t>
  </si>
  <si>
    <t>Calle Isaac Newton Nº. 112, Colonia El Peluchan, C.P. 37119, León, Guanajuato</t>
  </si>
  <si>
    <t>Sub Álmacen Delegacional</t>
  </si>
  <si>
    <t>S5M0085</t>
  </si>
  <si>
    <t>Guillermo Romero Mena</t>
  </si>
  <si>
    <t>ROMG8307177E1</t>
  </si>
  <si>
    <t>Calle Río Conchos Nº. 434, Colonia San Miguel, C.P. 37390, León, Guanajuato</t>
  </si>
  <si>
    <t>Hidalgo</t>
  </si>
  <si>
    <t>S5M0284</t>
  </si>
  <si>
    <t>Hilario San Roman Escorza</t>
  </si>
  <si>
    <t>SAEH710122HCA</t>
  </si>
  <si>
    <t>Carretera a Acayuca No. 277, Colonia Pequeña Propiedad, C.P. 42191, Zapotlán de Juárez, Hidalgo.</t>
  </si>
  <si>
    <t>Tienda IMSS-SNTSS</t>
  </si>
  <si>
    <t>Querétaro</t>
  </si>
  <si>
    <t>S5M0102</t>
  </si>
  <si>
    <t>NIPPO Desarrollos S.A. de C.V / Víctor Manuel Guillen Ulloa Representante Legal</t>
  </si>
  <si>
    <t>NDE991008892</t>
  </si>
  <si>
    <t>Avenida Tecnológico Nº. 100, Piso 8, Colonia Centro, C.P. 76000, Santiago de Querétaro, Querétaro</t>
  </si>
  <si>
    <t>OFICINAS JEFATURA DE PRESTACIONES ECONOMICAS</t>
  </si>
  <si>
    <t>Veracruz Sur</t>
  </si>
  <si>
    <t>Jesús Vázquez Vázquez</t>
  </si>
  <si>
    <t>VAVJ791225QS7</t>
  </si>
  <si>
    <t>Calle Norte 10 No. 860 entre Oriente 19 y 17, Colonia Centro, C.P. 94300, Orizaba, Veracruz Sur</t>
  </si>
  <si>
    <t>María Guadalupe Flacón Buenrostro</t>
  </si>
  <si>
    <t>San Luis Potosí</t>
  </si>
  <si>
    <t>25ARR005-2025</t>
  </si>
  <si>
    <t>Diego de Jesús García Calderín</t>
  </si>
  <si>
    <t>GACD8003292C3</t>
  </si>
  <si>
    <t>Calle Mariano Arista Nº. 965,Colonia Tequisquiapan, C.P. 78250, San Luis Potosí, San Luis Potosí</t>
  </si>
  <si>
    <t>Oficinas Administrativas para la Coordinación Delegacional de Informática</t>
  </si>
  <si>
    <t>S5M0101</t>
  </si>
  <si>
    <t>Francisca Muñiz Delgado</t>
  </si>
  <si>
    <t>MUDF561019HK5</t>
  </si>
  <si>
    <t>Avenida Reforma No. 606-A, Colonia Centro, C.P. 95400, Cosamaloapan, Veracruz Sur</t>
  </si>
  <si>
    <t>S5M0135</t>
  </si>
  <si>
    <t>David Enrique Domínguez Ferraez</t>
  </si>
  <si>
    <t>DOFD840312EM5</t>
  </si>
  <si>
    <t>Calle Poniente 32 No. 1507 entre Calle Norte 3 y 5, Colonia San Juan Bautista, C.P. 94310, Orizaba, Veracruz Sur</t>
  </si>
  <si>
    <t>Fecha de elaboración:</t>
  </si>
  <si>
    <t>SUPERVISÓ</t>
  </si>
  <si>
    <t>C.P. Carlos Francisco Trujillo Santos</t>
  </si>
  <si>
    <t>Titular de la División de Arrendamiento y Comercialización</t>
  </si>
  <si>
    <t xml:space="preserve">ELABORÓ </t>
  </si>
  <si>
    <t>Mauricio Flores Ronquillo</t>
  </si>
  <si>
    <t xml:space="preserve">Jefe de Área de Control Presupuestal </t>
  </si>
  <si>
    <t>ELABORÓ</t>
  </si>
  <si>
    <t xml:space="preserve"> </t>
  </si>
  <si>
    <t>REVISÓ</t>
  </si>
  <si>
    <t xml:space="preserve">Lic. Martha Guadalupe Pineda Ríos </t>
  </si>
  <si>
    <t>Titular de la Coordinación Técnica</t>
  </si>
  <si>
    <t xml:space="preserve">Maria Irma Avila Guzman </t>
  </si>
  <si>
    <t xml:space="preserve">Victor Velez Orozco </t>
  </si>
  <si>
    <t>Jefe de Área de Zona Norte</t>
  </si>
  <si>
    <t>Jefe de Área Zona Centro</t>
  </si>
  <si>
    <t>COORDINACIÓN DE CONSERVACION Y SERVICIOS GENERALES</t>
  </si>
  <si>
    <t>UNIDAD DE ADMINISTRACIÓN</t>
  </si>
  <si>
    <t>DIRECCIÓN DE ADMINISTRACIÓN</t>
  </si>
  <si>
    <t>01-oct-2025 al
 31-dic-2025</t>
  </si>
  <si>
    <t>01- oct- 2025 al 
31- dic- 2025</t>
  </si>
  <si>
    <t>01-nov-2025  al
 31-dic- 2025</t>
  </si>
  <si>
    <t>01-abr-2025 al
 31-dic- 2025</t>
  </si>
  <si>
    <t>01-ene-2025 al 
31-dic- 2025</t>
  </si>
  <si>
    <t>01-ago-2025 al 
31-dic- 2025</t>
  </si>
  <si>
    <t>01-jul-2025 al
 31-dic- 2025</t>
  </si>
  <si>
    <t>16-nov-2025 al
 31-dic- 2025</t>
  </si>
  <si>
    <t>01-sep-2025 al 
31-dic-2025</t>
  </si>
  <si>
    <t>01-jul al 2025 al
 31-dic-2025</t>
  </si>
  <si>
    <t>16-ago-2025 al
 31-dic- 2025</t>
  </si>
  <si>
    <t>01-jul-2025 al
 31 dic-2025</t>
  </si>
  <si>
    <t>01-nov-2025 al
 31-dic- 2025</t>
  </si>
  <si>
    <t>01-sep-2025 al
 31-dic-2025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</si>
</sst>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_ ;\-#,##0\ "/>
    <numFmt numFmtId="166" formatCode="_-* #,##0.00\ _p_t_a_-;\-* #,##0.00\ _p_t_a_-;_-* &quot;-&quot;??\ _p_t_a_-;_-@_-"/>
    <numFmt numFmtId="167" formatCode="_-[$€-2]* #,##0.00_-;\-[$€-2]* #,##0.00_-;_-[$€-2]* &quot;-&quot;??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rebuchet MS"/>
      <family val="2"/>
    </font>
    <font>
      <sz val="11"/>
      <color indexed="8"/>
      <name val="Calibri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 Narrow"/>
      <family val="2"/>
    </font>
    <font>
      <b/>
      <sz val="10"/>
      <name val="Noto Sans"/>
      <family val="2"/>
    </font>
    <font>
      <sz val="15"/>
      <name val="Noto Sans"/>
      <family val="2"/>
    </font>
    <font>
      <sz val="10"/>
      <name val="Noto Sans"/>
      <family val="2"/>
    </font>
    <font>
      <sz val="12"/>
      <name val="Noto Sans"/>
      <family val="2"/>
    </font>
    <font>
      <b/>
      <sz val="14"/>
      <name val="Noto Sans"/>
      <family val="2"/>
    </font>
    <font>
      <b/>
      <sz val="12"/>
      <name val="Noto Sans"/>
      <family val="2"/>
    </font>
    <font>
      <sz val="14"/>
      <name val="Noto Sans"/>
      <family val="2"/>
    </font>
    <font>
      <b/>
      <sz val="18"/>
      <name val="Noto Sans"/>
      <family val="2"/>
    </font>
    <font>
      <b/>
      <sz val="15"/>
      <name val="Noto Sans"/>
      <family val="2"/>
    </font>
    <font>
      <sz val="18"/>
      <name val="Noto Sans"/>
      <family val="2"/>
    </font>
    <font>
      <sz val="16"/>
      <name val="Noto Sans"/>
      <family val="2"/>
    </font>
    <font>
      <b/>
      <sz val="20"/>
      <name val="Noto Sans"/>
      <family val="2"/>
    </font>
    <font>
      <sz val="9"/>
      <name val="Noto Sans"/>
      <family val="2"/>
    </font>
    <font>
      <b/>
      <sz val="10.5"/>
      <color theme="1"/>
      <name val="Montserrat"/>
    </font>
    <font>
      <sz val="7"/>
      <color theme="1"/>
      <name val="Noto Sans"/>
      <family val="2"/>
    </font>
    <font>
      <sz val="16"/>
      <color theme="1"/>
      <name val="Noto Sans"/>
      <family val="2"/>
    </font>
    <font>
      <b/>
      <sz val="16"/>
      <name val="Noto Sans"/>
      <family val="2"/>
    </font>
    <font>
      <sz val="12"/>
      <color theme="1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3" borderId="3" applyNumberFormat="0" applyFon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5" fillId="5" borderId="0" applyNumberFormat="0" applyBorder="0" applyAlignment="0" applyProtection="0"/>
    <xf numFmtId="0" fontId="1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</cellStyleXfs>
  <cellXfs count="89">
    <xf numFmtId="0" fontId="0" fillId="0" borderId="0" xfId="0"/>
    <xf numFmtId="0" fontId="8" fillId="2" borderId="0" xfId="1" applyFont="1" applyFill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0" fillId="2" borderId="0" xfId="1" applyFont="1" applyFill="1"/>
    <xf numFmtId="0" fontId="11" fillId="0" borderId="0" xfId="1" applyFont="1" applyAlignment="1">
      <alignment horizontal="left" vertical="center" wrapText="1"/>
    </xf>
    <xf numFmtId="0" fontId="10" fillId="2" borderId="0" xfId="1" applyFont="1" applyFill="1" applyAlignment="1">
      <alignment wrapText="1"/>
    </xf>
    <xf numFmtId="0" fontId="11" fillId="0" borderId="0" xfId="1" applyFont="1" applyAlignment="1">
      <alignment vertical="center" wrapText="1"/>
    </xf>
    <xf numFmtId="0" fontId="11" fillId="0" borderId="0" xfId="1" applyFont="1"/>
    <xf numFmtId="0" fontId="11" fillId="2" borderId="0" xfId="1" applyFont="1" applyFill="1" applyAlignment="1">
      <alignment vertical="center" wrapText="1"/>
    </xf>
    <xf numFmtId="0" fontId="12" fillId="0" borderId="0" xfId="1" applyFont="1"/>
    <xf numFmtId="0" fontId="13" fillId="0" borderId="0" xfId="1" applyFont="1" applyAlignment="1">
      <alignment horizontal="left" wrapText="1"/>
    </xf>
    <xf numFmtId="0" fontId="13" fillId="0" borderId="0" xfId="1" applyFont="1" applyAlignment="1">
      <alignment wrapText="1"/>
    </xf>
    <xf numFmtId="0" fontId="13" fillId="2" borderId="0" xfId="1" applyFont="1" applyFill="1" applyAlignment="1">
      <alignment wrapText="1"/>
    </xf>
    <xf numFmtId="0" fontId="10" fillId="0" borderId="0" xfId="1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3" fillId="2" borderId="0" xfId="1" applyFont="1" applyFill="1" applyAlignment="1">
      <alignment horizontal="center" vertical="center" wrapText="1"/>
    </xf>
    <xf numFmtId="0" fontId="13" fillId="2" borderId="0" xfId="1" applyFont="1" applyFill="1" applyAlignment="1">
      <alignment horizontal="center"/>
    </xf>
    <xf numFmtId="0" fontId="13" fillId="2" borderId="0" xfId="1" applyFont="1" applyFill="1" applyAlignment="1">
      <alignment vertical="center" wrapText="1"/>
    </xf>
    <xf numFmtId="4" fontId="14" fillId="0" borderId="0" xfId="1" applyNumberFormat="1" applyFont="1" applyAlignment="1">
      <alignment horizontal="center" vertical="center" wrapText="1"/>
    </xf>
    <xf numFmtId="0" fontId="13" fillId="0" borderId="0" xfId="1" applyFont="1" applyAlignment="1">
      <alignment horizontal="left" vertical="center" wrapText="1"/>
    </xf>
    <xf numFmtId="0" fontId="13" fillId="2" borderId="0" xfId="1" applyFont="1" applyFill="1" applyAlignment="1">
      <alignment horizontal="left" vertical="center" wrapText="1"/>
    </xf>
    <xf numFmtId="0" fontId="13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0" fillId="0" borderId="0" xfId="1" applyFont="1" applyAlignment="1">
      <alignment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3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right" vertical="center"/>
    </xf>
    <xf numFmtId="0" fontId="16" fillId="13" borderId="1" xfId="1" applyFont="1" applyFill="1" applyBorder="1" applyAlignment="1">
      <alignment horizontal="center" vertical="center" wrapText="1"/>
    </xf>
    <xf numFmtId="0" fontId="16" fillId="13" borderId="4" xfId="1" applyFont="1" applyFill="1" applyBorder="1" applyAlignment="1">
      <alignment horizontal="center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4" fontId="17" fillId="0" borderId="1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4" fontId="18" fillId="0" borderId="1" xfId="3" applyNumberFormat="1" applyFont="1" applyFill="1" applyBorder="1" applyAlignment="1">
      <alignment horizontal="center" vertical="center"/>
    </xf>
    <xf numFmtId="164" fontId="18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1" applyFont="1" applyFill="1" applyBorder="1" applyAlignment="1">
      <alignment horizontal="center" vertical="center" wrapText="1"/>
    </xf>
    <xf numFmtId="0" fontId="16" fillId="4" borderId="6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/>
    </xf>
    <xf numFmtId="165" fontId="18" fillId="0" borderId="2" xfId="3" applyNumberFormat="1" applyFont="1" applyFill="1" applyBorder="1" applyAlignment="1" applyProtection="1">
      <alignment horizontal="center" vertical="center" wrapText="1"/>
      <protection locked="0"/>
    </xf>
    <xf numFmtId="164" fontId="18" fillId="0" borderId="2" xfId="3" applyNumberFormat="1" applyFont="1" applyFill="1" applyBorder="1" applyAlignment="1" applyProtection="1">
      <alignment horizontal="center" vertical="center" wrapText="1"/>
      <protection locked="0"/>
    </xf>
    <xf numFmtId="164" fontId="18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0" xfId="1" applyFont="1" applyFill="1" applyAlignment="1">
      <alignment horizontal="left"/>
    </xf>
    <xf numFmtId="9" fontId="17" fillId="0" borderId="2" xfId="4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>
      <alignment horizontal="center" vertical="center" wrapText="1"/>
    </xf>
    <xf numFmtId="0" fontId="18" fillId="0" borderId="2" xfId="3" applyNumberFormat="1" applyFont="1" applyFill="1" applyBorder="1" applyAlignment="1" applyProtection="1">
      <alignment horizontal="center" vertical="center" wrapText="1"/>
      <protection locked="0"/>
    </xf>
    <xf numFmtId="10" fontId="17" fillId="0" borderId="2" xfId="1" applyNumberFormat="1" applyFont="1" applyBorder="1" applyAlignment="1">
      <alignment horizontal="center" vertical="center" wrapText="1"/>
    </xf>
    <xf numFmtId="0" fontId="18" fillId="12" borderId="0" xfId="1" applyFont="1" applyFill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10" fontId="17" fillId="0" borderId="1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9" fontId="17" fillId="0" borderId="2" xfId="1" applyNumberFormat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4" fontId="18" fillId="0" borderId="2" xfId="1" applyNumberFormat="1" applyFont="1" applyBorder="1" applyAlignment="1" applyProtection="1">
      <alignment horizontal="center" vertical="center" wrapText="1"/>
      <protection locked="0"/>
    </xf>
    <xf numFmtId="4" fontId="9" fillId="0" borderId="1" xfId="1" applyNumberFormat="1" applyFont="1" applyBorder="1" applyAlignment="1">
      <alignment horizontal="left" vertical="center" wrapText="1"/>
    </xf>
    <xf numFmtId="4" fontId="1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17" fillId="0" borderId="2" xfId="1" applyNumberFormat="1" applyFont="1" applyBorder="1" applyAlignment="1">
      <alignment horizontal="center" vertical="center" wrapText="1"/>
    </xf>
    <xf numFmtId="4" fontId="18" fillId="0" borderId="5" xfId="1" applyNumberFormat="1" applyFont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20" fillId="0" borderId="0" xfId="1" applyFont="1" applyAlignment="1">
      <alignment horizontal="left"/>
    </xf>
    <xf numFmtId="0" fontId="20" fillId="0" borderId="0" xfId="1" applyFont="1" applyAlignment="1">
      <alignment wrapText="1"/>
    </xf>
    <xf numFmtId="0" fontId="20" fillId="0" borderId="0" xfId="1" applyFont="1" applyAlignment="1">
      <alignment horizontal="right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18" fillId="0" borderId="0" xfId="1" applyFont="1"/>
    <xf numFmtId="0" fontId="24" fillId="2" borderId="0" xfId="1" applyFont="1" applyFill="1" applyAlignment="1">
      <alignment horizontal="right" vertical="center" wrapText="1"/>
    </xf>
    <xf numFmtId="15" fontId="24" fillId="2" borderId="0" xfId="1" applyNumberFormat="1" applyFont="1" applyFill="1" applyAlignment="1">
      <alignment horizontal="left" vertical="center" wrapText="1"/>
    </xf>
    <xf numFmtId="0" fontId="25" fillId="0" borderId="0" xfId="0" applyFont="1" applyAlignment="1">
      <alignment vertical="center"/>
    </xf>
    <xf numFmtId="4" fontId="18" fillId="0" borderId="1" xfId="3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/>
    </xf>
    <xf numFmtId="0" fontId="9" fillId="0" borderId="5" xfId="1" applyFont="1" applyBorder="1" applyAlignment="1">
      <alignment horizontal="justify" vertical="center"/>
    </xf>
    <xf numFmtId="4" fontId="9" fillId="0" borderId="1" xfId="1" applyNumberFormat="1" applyFont="1" applyBorder="1" applyAlignment="1">
      <alignment horizontal="justify" vertical="center"/>
    </xf>
  </cellXfs>
  <cellStyles count="34">
    <cellStyle name="_x000b_À_x000d__x0014__x0016_À_x0018__x001a_À_x001d_" xfId="6" xr:uid="{00000000-0005-0000-0000-000000000000}"/>
    <cellStyle name="60% - Énfasis1 2" xfId="23" xr:uid="{00000000-0005-0000-0000-000001000000}"/>
    <cellStyle name="60% - Énfasis2 2" xfId="24" xr:uid="{00000000-0005-0000-0000-000002000000}"/>
    <cellStyle name="60% - Énfasis3 2" xfId="25" xr:uid="{00000000-0005-0000-0000-000003000000}"/>
    <cellStyle name="60% - Énfasis4 2" xfId="26" xr:uid="{00000000-0005-0000-0000-000004000000}"/>
    <cellStyle name="60% - Énfasis5 2" xfId="27" xr:uid="{00000000-0005-0000-0000-000005000000}"/>
    <cellStyle name="60% - Énfasis6 2" xfId="28" xr:uid="{00000000-0005-0000-0000-000006000000}"/>
    <cellStyle name="Estilo 1" xfId="7" xr:uid="{00000000-0005-0000-0000-000007000000}"/>
    <cellStyle name="Euro" xfId="8" xr:uid="{00000000-0005-0000-0000-000008000000}"/>
    <cellStyle name="Millares 2" xfId="3" xr:uid="{00000000-0005-0000-0000-00000A000000}"/>
    <cellStyle name="Millares 2 2" xfId="5" xr:uid="{00000000-0005-0000-0000-00000B000000}"/>
    <cellStyle name="Millares 3" xfId="9" xr:uid="{00000000-0005-0000-0000-00000C000000}"/>
    <cellStyle name="Millares 4" xfId="10" xr:uid="{00000000-0005-0000-0000-00000D000000}"/>
    <cellStyle name="Millares 5" xfId="11" xr:uid="{00000000-0005-0000-0000-00000E000000}"/>
    <cellStyle name="Millares 6" xfId="12" xr:uid="{00000000-0005-0000-0000-00000F000000}"/>
    <cellStyle name="Moneda 2" xfId="2" xr:uid="{00000000-0005-0000-0000-000010000000}"/>
    <cellStyle name="Neutral 2" xfId="29" xr:uid="{00000000-0005-0000-0000-000011000000}"/>
    <cellStyle name="Normal" xfId="0" builtinId="0"/>
    <cellStyle name="Normal 15 7" xfId="30" xr:uid="{00000000-0005-0000-0000-000013000000}"/>
    <cellStyle name="Normal 2" xfId="13" xr:uid="{00000000-0005-0000-0000-000014000000}"/>
    <cellStyle name="Normal 2 2" xfId="1" xr:uid="{00000000-0005-0000-0000-000015000000}"/>
    <cellStyle name="Normal 2 2 2" xfId="31" xr:uid="{00000000-0005-0000-0000-000016000000}"/>
    <cellStyle name="Normal 3" xfId="14" xr:uid="{00000000-0005-0000-0000-000017000000}"/>
    <cellStyle name="Normal 3 2" xfId="33" xr:uid="{00000000-0005-0000-0000-000018000000}"/>
    <cellStyle name="Normal 4" xfId="15" xr:uid="{00000000-0005-0000-0000-000019000000}"/>
    <cellStyle name="Normal 5" xfId="16" xr:uid="{00000000-0005-0000-0000-00001A000000}"/>
    <cellStyle name="Normal 6" xfId="17" xr:uid="{00000000-0005-0000-0000-00001B000000}"/>
    <cellStyle name="Normal 7" xfId="18" xr:uid="{00000000-0005-0000-0000-00001C000000}"/>
    <cellStyle name="Normal 8" xfId="19" xr:uid="{00000000-0005-0000-0000-00001D000000}"/>
    <cellStyle name="Notas 2" xfId="20" xr:uid="{00000000-0005-0000-0000-00001F000000}"/>
    <cellStyle name="Porcentaje 2" xfId="4" xr:uid="{00000000-0005-0000-0000-000020000000}"/>
    <cellStyle name="Porcentual 2" xfId="21" xr:uid="{00000000-0005-0000-0000-000021000000}"/>
    <cellStyle name="Porcentual 3" xfId="22" xr:uid="{00000000-0005-0000-0000-000022000000}"/>
    <cellStyle name="Título 4" xfId="32" xr:uid="{00000000-0005-0000-0000-000023000000}"/>
  </cellStyles>
  <dxfs count="0"/>
  <tableStyles count="0" defaultTableStyle="TableStyleMedium2" defaultPivotStyle="PivotStyleLight16"/>
  <colors>
    <mruColors>
      <color rgb="FFFFCCFF"/>
      <color rgb="FFFFFFCC"/>
      <color rgb="FF339933"/>
      <color rgb="FF666699"/>
      <color rgb="FF00CC66"/>
      <color rgb="FFE30D87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207817</xdr:colOff>
      <xdr:row>1</xdr:row>
      <xdr:rowOff>64268</xdr:rowOff>
    </xdr:from>
    <xdr:to>
      <xdr:col>2</xdr:col>
      <xdr:colOff>969817</xdr:colOff>
      <xdr:row>6</xdr:row>
      <xdr:rowOff>216346</xdr:rowOff>
    </xdr:to>
    <xdr:pic>
      <xdr:nvPicPr>
        <xdr:cNvPr id="2" name="2 Imagen" descr="imss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35" y="341359"/>
          <a:ext cx="1385455" cy="1624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625147</xdr:colOff>
      <xdr:row>0</xdr:row>
      <xdr:rowOff>259771</xdr:rowOff>
    </xdr:from>
    <xdr:to>
      <xdr:col>14</xdr:col>
      <xdr:colOff>1451472</xdr:colOff>
      <xdr:row>5</xdr:row>
      <xdr:rowOff>277091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3895AA-F497-A728-443D-611D31CCA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39329" y="259771"/>
          <a:ext cx="2523507" cy="1472047"/>
        </a:xfrm>
        <a:prstGeom prst="rect">
          <a:avLst/>
        </a:prstGeom>
      </xdr:spPr>
    </xdr:pic>
    <xdr:clientData/>
  </xdr:twoCellAnchor>
  <xdr:twoCellAnchor>
    <xdr:from>
      <xdr:col>4</xdr:col>
      <xdr:colOff>804430</xdr:colOff>
      <xdr:row>60</xdr:row>
      <xdr:rowOff>257406</xdr:rowOff>
    </xdr:from>
    <xdr:to>
      <xdr:col>5</xdr:col>
      <xdr:colOff>198293</xdr:colOff>
      <xdr:row>60</xdr:row>
      <xdr:rowOff>257406</xdr:rowOff>
    </xdr:to>
    <xdr:cxnSp macro="">
      <xdr:nvCxnSpPr>
        <xdr:cNvPr id="4" name="7 Conector recto">
          <a:extLst>
            <a:ext uri="{FF2B5EF4-FFF2-40B4-BE49-F238E27FC236}">
              <a16:creationId xmlns:a16="http://schemas.microsoft.com/office/drawing/2014/main" id="{F2A77337-6AC0-4233-2AEB-3E4F425097CA}"/>
            </a:ext>
          </a:extLst>
        </xdr:cNvPr>
        <xdr:cNvCxnSpPr/>
      </xdr:nvCxnSpPr>
      <xdr:spPr>
        <a:xfrm>
          <a:off x="5153025" y="6000115"/>
          <a:ext cx="1524000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4</xdr:col>
      <xdr:colOff>271665</xdr:colOff>
      <xdr:row>60</xdr:row>
      <xdr:rowOff>259946</xdr:rowOff>
    </xdr:from>
    <xdr:to>
      <xdr:col>4</xdr:col>
      <xdr:colOff>1906155</xdr:colOff>
      <xdr:row>60</xdr:row>
      <xdr:rowOff>259946</xdr:rowOff>
    </xdr:to>
    <xdr:cxnSp macro="">
      <xdr:nvCxnSpPr>
        <xdr:cNvPr id="5" name="12 Conector recto">
          <a:extLst>
            <a:ext uri="{FF2B5EF4-FFF2-40B4-BE49-F238E27FC236}">
              <a16:creationId xmlns:a16="http://schemas.microsoft.com/office/drawing/2014/main" id="{C09EA648-C3C3-927B-63B3-ECE1A21825B4}"/>
            </a:ext>
          </a:extLst>
        </xdr:cNvPr>
        <xdr:cNvCxnSpPr/>
      </xdr:nvCxnSpPr>
      <xdr:spPr>
        <a:xfrm>
          <a:off x="3448685" y="6002655"/>
          <a:ext cx="1634490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2</xdr:col>
      <xdr:colOff>1356475</xdr:colOff>
      <xdr:row>60</xdr:row>
      <xdr:rowOff>260581</xdr:rowOff>
    </xdr:from>
    <xdr:to>
      <xdr:col>3</xdr:col>
      <xdr:colOff>982056</xdr:colOff>
      <xdr:row>60</xdr:row>
      <xdr:rowOff>260581</xdr:rowOff>
    </xdr:to>
    <xdr:cxnSp macro="">
      <xdr:nvCxnSpPr>
        <xdr:cNvPr id="6" name="5 Conector recto">
          <a:extLst>
            <a:ext uri="{FF2B5EF4-FFF2-40B4-BE49-F238E27FC236}">
              <a16:creationId xmlns:a16="http://schemas.microsoft.com/office/drawing/2014/main" id="{828E40C9-FB21-8D96-66A2-26387B00C6F9}"/>
            </a:ext>
          </a:extLst>
        </xdr:cNvPr>
        <xdr:cNvCxnSpPr/>
      </xdr:nvCxnSpPr>
      <xdr:spPr>
        <a:xfrm>
          <a:off x="1732280" y="6003290"/>
          <a:ext cx="1634490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</a:ln>
        <a:effectLst/>
      </xdr:spPr>
    </xdr:cxnSp>
    <xdr:clientData/>
  </xdr:twoCellAnchor>
  <xdr:twoCellAnchor>
    <xdr:from>
      <xdr:col>3</xdr:col>
      <xdr:colOff>225140</xdr:colOff>
      <xdr:row>40</xdr:row>
      <xdr:rowOff>138546</xdr:rowOff>
    </xdr:from>
    <xdr:to>
      <xdr:col>4</xdr:col>
      <xdr:colOff>1714503</xdr:colOff>
      <xdr:row>40</xdr:row>
      <xdr:rowOff>155863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06FA49B-AFDD-2FDF-67ED-1154321A3ECE}"/>
            </a:ext>
          </a:extLst>
        </xdr:cNvPr>
        <xdr:cNvCxnSpPr/>
      </xdr:nvCxnSpPr>
      <xdr:spPr>
        <a:xfrm flipV="1">
          <a:off x="2667004" y="28852091"/>
          <a:ext cx="4000499" cy="1731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450273</xdr:colOff>
      <xdr:row>40</xdr:row>
      <xdr:rowOff>138541</xdr:rowOff>
    </xdr:from>
    <xdr:to>
      <xdr:col>8</xdr:col>
      <xdr:colOff>398317</xdr:colOff>
      <xdr:row>40</xdr:row>
      <xdr:rowOff>146333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DC44592F-C8C3-4824-B171-B65290A864BC}"/>
            </a:ext>
          </a:extLst>
        </xdr:cNvPr>
        <xdr:cNvCxnSpPr/>
      </xdr:nvCxnSpPr>
      <xdr:spPr>
        <a:xfrm flipV="1">
          <a:off x="10771909" y="28159359"/>
          <a:ext cx="4000499" cy="779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1731811</xdr:colOff>
      <xdr:row>40</xdr:row>
      <xdr:rowOff>138544</xdr:rowOff>
    </xdr:from>
    <xdr:to>
      <xdr:col>11</xdr:col>
      <xdr:colOff>1583740</xdr:colOff>
      <xdr:row>40</xdr:row>
      <xdr:rowOff>146336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9017C41F-457D-4B73-9F3D-ED6F3ED3CDEE}"/>
            </a:ext>
          </a:extLst>
        </xdr:cNvPr>
        <xdr:cNvCxnSpPr/>
      </xdr:nvCxnSpPr>
      <xdr:spPr>
        <a:xfrm flipV="1">
          <a:off x="17352811" y="28159362"/>
          <a:ext cx="3990974" cy="779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FF"/>
    <pageSetUpPr fitToPage="1"/>
  </sheetPr>
  <dimension ref="A1:S45"/>
  <sheetViews>
    <sheetView showGridLines="0" tabSelected="1" view="pageBreakPreview" zoomScale="55" zoomScaleNormal="60" zoomScaleSheetLayoutView="55" workbookViewId="0">
      <selection activeCell="E36" sqref="E36:F36"/>
    </sheetView>
  </sheetViews>
  <sheetFormatPr baseColWidth="10" defaultColWidth="11.42578125" defaultRowHeight="21.75" x14ac:dyDescent="0.3"/>
  <cols>
    <col min="1" max="1" width="6" style="25" customWidth="1"/>
    <col min="2" max="2" width="9.42578125" style="69" customWidth="1"/>
    <col min="3" max="3" width="21.28515625" style="13" customWidth="1"/>
    <col min="4" max="4" width="37.7109375" style="70" customWidth="1"/>
    <col min="5" max="5" width="28.5703125" style="29" customWidth="1"/>
    <col min="6" max="6" width="50.140625" style="70" customWidth="1"/>
    <col min="7" max="7" width="43.140625" style="70" customWidth="1"/>
    <col min="8" max="8" width="24.28515625" style="71" customWidth="1"/>
    <col min="9" max="9" width="18.5703125" style="72" customWidth="1"/>
    <col min="10" max="10" width="31.28515625" style="72" customWidth="1"/>
    <col min="11" max="11" width="22.42578125" style="70" customWidth="1"/>
    <col min="12" max="12" width="24.28515625" style="70" customWidth="1"/>
    <col min="13" max="14" width="25.42578125" style="70" customWidth="1"/>
    <col min="15" max="15" width="28.5703125" style="70" customWidth="1"/>
    <col min="16" max="16" width="28.42578125" style="13" hidden="1" customWidth="1"/>
    <col min="17" max="17" width="24" style="13" hidden="1" customWidth="1"/>
    <col min="18" max="18" width="23.140625" style="13" hidden="1" customWidth="1"/>
    <col min="19" max="19" width="18.28515625" style="13" hidden="1" customWidth="1"/>
    <col min="20" max="24" width="11.42578125" style="13" customWidth="1"/>
    <col min="25" max="16384" width="11.42578125" style="13"/>
  </cols>
  <sheetData>
    <row r="1" spans="1:19" s="3" customFormat="1" x14ac:dyDescent="0.35">
      <c r="A1" s="1"/>
      <c r="B1" s="2"/>
      <c r="D1" s="4"/>
      <c r="E1" s="5"/>
      <c r="F1" s="6"/>
      <c r="G1" s="4"/>
      <c r="H1" s="6"/>
      <c r="I1" s="7"/>
      <c r="J1" s="7"/>
      <c r="K1" s="8"/>
      <c r="L1" s="8"/>
      <c r="M1" s="8"/>
      <c r="N1" s="8"/>
      <c r="O1" s="8"/>
      <c r="S1" s="7"/>
    </row>
    <row r="2" spans="1:19" s="3" customFormat="1" ht="22.5" customHeight="1" x14ac:dyDescent="0.4">
      <c r="A2" s="1"/>
      <c r="B2" s="2"/>
      <c r="D2" s="9" t="s">
        <v>5</v>
      </c>
      <c r="E2" s="5"/>
      <c r="F2" s="11"/>
      <c r="G2" s="10"/>
      <c r="I2" s="11"/>
      <c r="J2" s="11"/>
      <c r="K2" s="12"/>
      <c r="L2" s="12"/>
      <c r="M2" s="12"/>
      <c r="N2" s="12"/>
      <c r="O2" s="12"/>
      <c r="P2" s="13"/>
      <c r="Q2" s="13"/>
      <c r="S2" s="11"/>
    </row>
    <row r="3" spans="1:19" s="3" customFormat="1" ht="22.5" customHeight="1" x14ac:dyDescent="0.35">
      <c r="A3" s="1"/>
      <c r="B3" s="2"/>
      <c r="D3" s="14" t="s">
        <v>132</v>
      </c>
      <c r="E3" s="5"/>
      <c r="F3" s="16"/>
      <c r="G3" s="15"/>
      <c r="I3" s="17"/>
      <c r="J3" s="17"/>
      <c r="K3" s="18"/>
      <c r="L3" s="18"/>
      <c r="M3" s="15"/>
      <c r="N3" s="19"/>
      <c r="O3" s="19"/>
      <c r="P3" s="13"/>
      <c r="Q3" s="20"/>
      <c r="R3" s="17"/>
      <c r="S3" s="18"/>
    </row>
    <row r="4" spans="1:19" s="3" customFormat="1" ht="22.5" customHeight="1" x14ac:dyDescent="0.35">
      <c r="A4" s="1"/>
      <c r="B4" s="2"/>
      <c r="D4" s="14" t="s">
        <v>131</v>
      </c>
      <c r="E4" s="5"/>
      <c r="F4" s="16"/>
      <c r="G4" s="15"/>
      <c r="I4" s="22"/>
      <c r="J4" s="22"/>
      <c r="K4" s="18"/>
      <c r="L4" s="18"/>
      <c r="M4" s="19"/>
      <c r="N4" s="19"/>
      <c r="O4" s="19"/>
      <c r="P4" s="13"/>
      <c r="Q4" s="20"/>
      <c r="R4" s="17"/>
      <c r="S4" s="23"/>
    </row>
    <row r="5" spans="1:19" s="3" customFormat="1" ht="22.5" customHeight="1" x14ac:dyDescent="0.3">
      <c r="A5" s="1"/>
      <c r="B5" s="2"/>
      <c r="D5" s="14" t="s">
        <v>130</v>
      </c>
      <c r="E5" s="5"/>
      <c r="F5" s="16"/>
      <c r="G5" s="15"/>
      <c r="I5" s="22"/>
      <c r="J5" s="22"/>
      <c r="K5" s="17"/>
      <c r="L5" s="17"/>
      <c r="M5" s="24"/>
      <c r="N5" s="19"/>
      <c r="O5" s="19"/>
      <c r="P5" s="13"/>
      <c r="Q5" s="20"/>
      <c r="R5" s="17"/>
    </row>
    <row r="6" spans="1:19" s="3" customFormat="1" ht="22.5" customHeight="1" x14ac:dyDescent="0.3">
      <c r="A6" s="1"/>
      <c r="B6" s="2"/>
      <c r="C6" s="14"/>
      <c r="D6" s="14" t="s">
        <v>6</v>
      </c>
      <c r="E6" s="5"/>
      <c r="F6" s="16"/>
      <c r="G6" s="15"/>
      <c r="I6" s="22"/>
      <c r="J6" s="22"/>
      <c r="K6" s="17"/>
      <c r="L6" s="17"/>
      <c r="M6" s="24"/>
      <c r="N6" s="19"/>
      <c r="O6" s="19"/>
      <c r="P6" s="13"/>
      <c r="Q6" s="20"/>
      <c r="R6" s="17"/>
    </row>
    <row r="7" spans="1:19" s="3" customFormat="1" ht="22.5" customHeight="1" x14ac:dyDescent="0.3">
      <c r="A7" s="1"/>
      <c r="B7" s="2"/>
      <c r="C7" s="14"/>
      <c r="D7" s="14" t="s">
        <v>7</v>
      </c>
      <c r="E7" s="5"/>
      <c r="F7" s="16"/>
      <c r="G7" s="15"/>
      <c r="I7" s="22"/>
      <c r="J7" s="22"/>
      <c r="K7" s="17"/>
      <c r="L7" s="17"/>
      <c r="M7" s="24"/>
      <c r="N7" s="19"/>
      <c r="O7" s="19"/>
      <c r="P7" s="13"/>
      <c r="Q7" s="20"/>
      <c r="R7" s="17"/>
    </row>
    <row r="8" spans="1:19" s="3" customFormat="1" ht="24" customHeight="1" x14ac:dyDescent="0.3">
      <c r="A8" s="1"/>
      <c r="B8" s="2"/>
      <c r="C8" s="14"/>
      <c r="D8" s="21"/>
      <c r="E8" s="5"/>
      <c r="F8" s="16"/>
      <c r="G8" s="15"/>
      <c r="I8" s="22"/>
      <c r="J8" s="22"/>
      <c r="K8" s="17"/>
      <c r="L8" s="17"/>
      <c r="M8" s="82" t="s">
        <v>114</v>
      </c>
      <c r="N8" s="82"/>
      <c r="O8" s="83">
        <v>46205</v>
      </c>
      <c r="P8" s="13"/>
      <c r="Q8" s="20"/>
      <c r="R8" s="17"/>
    </row>
    <row r="9" spans="1:19" ht="27" x14ac:dyDescent="0.3">
      <c r="B9" s="26" t="s">
        <v>62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 ht="15" customHeight="1" x14ac:dyDescent="0.3">
      <c r="B10" s="27"/>
      <c r="D10" s="28"/>
      <c r="F10" s="30"/>
      <c r="G10" s="31"/>
      <c r="H10" s="30"/>
      <c r="I10" s="32"/>
      <c r="J10" s="32"/>
      <c r="K10" s="23"/>
      <c r="L10" s="23"/>
      <c r="M10" s="30"/>
      <c r="N10" s="30"/>
      <c r="O10" s="30"/>
      <c r="R10" s="33"/>
      <c r="S10" s="3"/>
    </row>
    <row r="11" spans="1:19" ht="105.75" customHeight="1" x14ac:dyDescent="0.3">
      <c r="B11" s="34" t="s">
        <v>8</v>
      </c>
      <c r="C11" s="34" t="s">
        <v>61</v>
      </c>
      <c r="D11" s="35" t="s">
        <v>56</v>
      </c>
      <c r="E11" s="34" t="s">
        <v>13</v>
      </c>
      <c r="F11" s="34" t="s">
        <v>57</v>
      </c>
      <c r="G11" s="34" t="s">
        <v>53</v>
      </c>
      <c r="H11" s="34" t="s">
        <v>64</v>
      </c>
      <c r="I11" s="34" t="s">
        <v>58</v>
      </c>
      <c r="J11" s="34" t="s">
        <v>47</v>
      </c>
      <c r="K11" s="34" t="s">
        <v>59</v>
      </c>
      <c r="L11" s="34" t="s">
        <v>63</v>
      </c>
      <c r="M11" s="34" t="s">
        <v>60</v>
      </c>
      <c r="N11" s="34" t="s">
        <v>54</v>
      </c>
      <c r="O11" s="34" t="s">
        <v>55</v>
      </c>
      <c r="P11" s="36" t="s">
        <v>9</v>
      </c>
      <c r="Q11" s="36" t="s">
        <v>10</v>
      </c>
      <c r="R11" s="36" t="s">
        <v>11</v>
      </c>
      <c r="S11" s="37" t="s">
        <v>12</v>
      </c>
    </row>
    <row r="12" spans="1:19" ht="127.5" customHeight="1" x14ac:dyDescent="0.3">
      <c r="B12" s="38">
        <v>1</v>
      </c>
      <c r="C12" s="39" t="s">
        <v>66</v>
      </c>
      <c r="D12" s="40" t="s">
        <v>51</v>
      </c>
      <c r="E12" s="41" t="s">
        <v>52</v>
      </c>
      <c r="F12" s="86" t="s">
        <v>49</v>
      </c>
      <c r="G12" s="86" t="s">
        <v>50</v>
      </c>
      <c r="H12" s="38" t="s">
        <v>14</v>
      </c>
      <c r="I12" s="43">
        <v>8944.4500000000007</v>
      </c>
      <c r="J12" s="85" t="s">
        <v>135</v>
      </c>
      <c r="K12" s="44">
        <v>581389.25</v>
      </c>
      <c r="L12" s="44">
        <v>674411.52999999991</v>
      </c>
      <c r="M12" s="44">
        <f>+K12*1*1.16</f>
        <v>674411.52999999991</v>
      </c>
      <c r="N12" s="44">
        <f>K12*1</f>
        <v>581389.25</v>
      </c>
      <c r="O12" s="44" t="s">
        <v>65</v>
      </c>
      <c r="P12" s="45"/>
      <c r="Q12" s="45"/>
      <c r="R12" s="45"/>
      <c r="S12" s="46"/>
    </row>
    <row r="13" spans="1:19" s="51" customFormat="1" ht="95.25" customHeight="1" x14ac:dyDescent="0.3">
      <c r="A13" s="47"/>
      <c r="B13" s="38">
        <f>+B12+1</f>
        <v>2</v>
      </c>
      <c r="C13" s="39" t="s">
        <v>34</v>
      </c>
      <c r="D13" s="42" t="s">
        <v>29</v>
      </c>
      <c r="E13" s="41" t="s">
        <v>30</v>
      </c>
      <c r="F13" s="86" t="s">
        <v>31</v>
      </c>
      <c r="G13" s="86" t="s">
        <v>19</v>
      </c>
      <c r="H13" s="38" t="s">
        <v>14</v>
      </c>
      <c r="I13" s="43">
        <v>2160.67</v>
      </c>
      <c r="J13" s="85" t="s">
        <v>136</v>
      </c>
      <c r="K13" s="44">
        <v>75000</v>
      </c>
      <c r="L13" s="44">
        <v>87000</v>
      </c>
      <c r="M13" s="44">
        <f>+K13*8*1.16</f>
        <v>696000</v>
      </c>
      <c r="N13" s="44">
        <f>K13*8</f>
        <v>600000</v>
      </c>
      <c r="O13" s="44" t="s">
        <v>65</v>
      </c>
      <c r="P13" s="48" t="s">
        <v>1</v>
      </c>
      <c r="Q13" s="48" t="s">
        <v>0</v>
      </c>
      <c r="R13" s="49">
        <v>25200</v>
      </c>
      <c r="S13" s="50">
        <f t="shared" ref="S13:S14" si="0">+K13/I13</f>
        <v>34.711455243049606</v>
      </c>
    </row>
    <row r="14" spans="1:19" ht="75.75" customHeight="1" x14ac:dyDescent="0.3">
      <c r="B14" s="38">
        <f t="shared" ref="B14:B27" si="1">+B13+1</f>
        <v>3</v>
      </c>
      <c r="C14" s="52" t="s">
        <v>33</v>
      </c>
      <c r="D14" s="42" t="s">
        <v>2</v>
      </c>
      <c r="E14" s="41" t="s">
        <v>3</v>
      </c>
      <c r="F14" s="87" t="s">
        <v>18</v>
      </c>
      <c r="G14" s="86" t="s">
        <v>15</v>
      </c>
      <c r="H14" s="53" t="s">
        <v>17</v>
      </c>
      <c r="I14" s="43">
        <v>258.66000000000003</v>
      </c>
      <c r="J14" s="85" t="s">
        <v>137</v>
      </c>
      <c r="K14" s="44">
        <v>20800</v>
      </c>
      <c r="L14" s="44">
        <v>20800</v>
      </c>
      <c r="M14" s="44">
        <f>+K14*12</f>
        <v>249600</v>
      </c>
      <c r="N14" s="44">
        <v>249600</v>
      </c>
      <c r="O14" s="44" t="s">
        <v>65</v>
      </c>
      <c r="P14" s="54" t="s">
        <v>4</v>
      </c>
      <c r="Q14" s="48">
        <v>45139</v>
      </c>
      <c r="R14" s="49">
        <v>88400</v>
      </c>
      <c r="S14" s="50">
        <f t="shared" si="0"/>
        <v>80.414443671228639</v>
      </c>
    </row>
    <row r="15" spans="1:19" s="57" customFormat="1" ht="114" customHeight="1" x14ac:dyDescent="0.25">
      <c r="A15" s="47"/>
      <c r="B15" s="38">
        <f t="shared" si="1"/>
        <v>4</v>
      </c>
      <c r="C15" s="55" t="s">
        <v>67</v>
      </c>
      <c r="D15" s="42" t="s">
        <v>42</v>
      </c>
      <c r="E15" s="41" t="s">
        <v>43</v>
      </c>
      <c r="F15" s="86" t="s">
        <v>44</v>
      </c>
      <c r="G15" s="86" t="s">
        <v>41</v>
      </c>
      <c r="H15" s="53" t="s">
        <v>20</v>
      </c>
      <c r="I15" s="43">
        <v>1373.05</v>
      </c>
      <c r="J15" s="85" t="s">
        <v>133</v>
      </c>
      <c r="K15" s="44">
        <v>97000</v>
      </c>
      <c r="L15" s="44">
        <v>112519.99999999999</v>
      </c>
      <c r="M15" s="44">
        <f>+K15*12*1.16</f>
        <v>1350240</v>
      </c>
      <c r="N15" s="44">
        <v>337560</v>
      </c>
      <c r="O15" s="44" t="s">
        <v>65</v>
      </c>
      <c r="P15" s="56" t="s">
        <v>68</v>
      </c>
      <c r="Q15" s="48" t="s">
        <v>27</v>
      </c>
      <c r="R15" s="49">
        <v>143400</v>
      </c>
      <c r="S15" s="50">
        <f t="shared" ref="S15" si="2">+K15/I15</f>
        <v>70.645642911765776</v>
      </c>
    </row>
    <row r="16" spans="1:19" ht="93.75" customHeight="1" x14ac:dyDescent="0.3">
      <c r="B16" s="38">
        <f t="shared" si="1"/>
        <v>5</v>
      </c>
      <c r="C16" s="58" t="s">
        <v>69</v>
      </c>
      <c r="D16" s="42" t="s">
        <v>70</v>
      </c>
      <c r="E16" s="41" t="s">
        <v>71</v>
      </c>
      <c r="F16" s="87" t="s">
        <v>72</v>
      </c>
      <c r="G16" s="86" t="s">
        <v>19</v>
      </c>
      <c r="H16" s="59" t="s">
        <v>73</v>
      </c>
      <c r="I16" s="43">
        <v>821.84</v>
      </c>
      <c r="J16" s="85" t="s">
        <v>138</v>
      </c>
      <c r="K16" s="44">
        <v>55000</v>
      </c>
      <c r="L16" s="44">
        <v>63799.999999999993</v>
      </c>
      <c r="M16" s="44">
        <v>319000</v>
      </c>
      <c r="N16" s="44">
        <v>319000</v>
      </c>
      <c r="O16" s="44" t="s">
        <v>65</v>
      </c>
    </row>
    <row r="17" spans="2:15" ht="65.25" x14ac:dyDescent="0.3">
      <c r="B17" s="38">
        <f t="shared" si="1"/>
        <v>6</v>
      </c>
      <c r="C17" s="60" t="s">
        <v>74</v>
      </c>
      <c r="D17" s="42" t="s">
        <v>75</v>
      </c>
      <c r="E17" s="41" t="s">
        <v>76</v>
      </c>
      <c r="F17" s="87" t="s">
        <v>77</v>
      </c>
      <c r="G17" s="86" t="s">
        <v>78</v>
      </c>
      <c r="H17" s="53" t="s">
        <v>73</v>
      </c>
      <c r="I17" s="43">
        <v>2343.1999999999998</v>
      </c>
      <c r="J17" s="85" t="s">
        <v>139</v>
      </c>
      <c r="K17" s="44">
        <v>90000</v>
      </c>
      <c r="L17" s="44">
        <v>104400</v>
      </c>
      <c r="M17" s="44">
        <v>626400</v>
      </c>
      <c r="N17" s="44">
        <v>626400</v>
      </c>
      <c r="O17" s="44" t="s">
        <v>65</v>
      </c>
    </row>
    <row r="18" spans="2:15" ht="65.25" x14ac:dyDescent="0.3">
      <c r="B18" s="38">
        <f t="shared" si="1"/>
        <v>7</v>
      </c>
      <c r="C18" s="60" t="s">
        <v>79</v>
      </c>
      <c r="D18" s="42" t="s">
        <v>80</v>
      </c>
      <c r="E18" s="41" t="s">
        <v>81</v>
      </c>
      <c r="F18" s="86" t="s">
        <v>82</v>
      </c>
      <c r="G18" s="86" t="s">
        <v>19</v>
      </c>
      <c r="H18" s="53" t="s">
        <v>73</v>
      </c>
      <c r="I18" s="43">
        <v>1183</v>
      </c>
      <c r="J18" s="85" t="s">
        <v>139</v>
      </c>
      <c r="K18" s="44">
        <v>60000</v>
      </c>
      <c r="L18" s="44">
        <v>69600</v>
      </c>
      <c r="M18" s="44">
        <v>417600</v>
      </c>
      <c r="N18" s="44">
        <v>417600</v>
      </c>
      <c r="O18" s="44" t="s">
        <v>65</v>
      </c>
    </row>
    <row r="19" spans="2:15" ht="102" customHeight="1" x14ac:dyDescent="0.3">
      <c r="B19" s="38">
        <f t="shared" si="1"/>
        <v>8</v>
      </c>
      <c r="C19" s="61" t="s">
        <v>84</v>
      </c>
      <c r="D19" s="42" t="s">
        <v>85</v>
      </c>
      <c r="E19" s="41" t="s">
        <v>86</v>
      </c>
      <c r="F19" s="86" t="s">
        <v>87</v>
      </c>
      <c r="G19" s="86" t="s">
        <v>21</v>
      </c>
      <c r="H19" s="53" t="s">
        <v>83</v>
      </c>
      <c r="I19" s="43">
        <v>7235</v>
      </c>
      <c r="J19" s="85" t="s">
        <v>140</v>
      </c>
      <c r="K19" s="62">
        <v>578800</v>
      </c>
      <c r="L19" s="44">
        <v>671408</v>
      </c>
      <c r="M19" s="44">
        <v>1007111.9999999999</v>
      </c>
      <c r="N19" s="44">
        <v>827683.71</v>
      </c>
      <c r="O19" s="44" t="s">
        <v>65</v>
      </c>
    </row>
    <row r="20" spans="2:15" ht="81" customHeight="1" x14ac:dyDescent="0.3">
      <c r="B20" s="38">
        <f t="shared" si="1"/>
        <v>9</v>
      </c>
      <c r="C20" s="61" t="s">
        <v>90</v>
      </c>
      <c r="D20" s="42" t="s">
        <v>91</v>
      </c>
      <c r="E20" s="41" t="s">
        <v>92</v>
      </c>
      <c r="F20" s="86" t="s">
        <v>93</v>
      </c>
      <c r="G20" s="86" t="s">
        <v>94</v>
      </c>
      <c r="H20" s="53" t="s">
        <v>89</v>
      </c>
      <c r="I20" s="43">
        <v>448</v>
      </c>
      <c r="J20" s="85" t="s">
        <v>134</v>
      </c>
      <c r="K20" s="44">
        <v>94400</v>
      </c>
      <c r="L20" s="44">
        <v>109504</v>
      </c>
      <c r="M20" s="44">
        <v>328512</v>
      </c>
      <c r="N20" s="44">
        <v>269982.96000000002</v>
      </c>
      <c r="O20" s="44" t="s">
        <v>65</v>
      </c>
    </row>
    <row r="21" spans="2:15" ht="95.25" customHeight="1" x14ac:dyDescent="0.3">
      <c r="B21" s="38">
        <f t="shared" si="1"/>
        <v>10</v>
      </c>
      <c r="C21" s="61" t="s">
        <v>101</v>
      </c>
      <c r="D21" s="63" t="s">
        <v>102</v>
      </c>
      <c r="E21" s="64" t="s">
        <v>103</v>
      </c>
      <c r="F21" s="88" t="s">
        <v>104</v>
      </c>
      <c r="G21" s="88" t="s">
        <v>105</v>
      </c>
      <c r="H21" s="65" t="s">
        <v>100</v>
      </c>
      <c r="I21" s="43">
        <v>333.41</v>
      </c>
      <c r="J21" s="85" t="s">
        <v>141</v>
      </c>
      <c r="K21" s="44">
        <v>28000</v>
      </c>
      <c r="L21" s="44">
        <v>32479.999999999996</v>
      </c>
      <c r="M21" s="44">
        <v>129919.99999999999</v>
      </c>
      <c r="N21" s="44">
        <v>97439.999999999985</v>
      </c>
      <c r="O21" s="44" t="s">
        <v>65</v>
      </c>
    </row>
    <row r="22" spans="2:15" ht="180" customHeight="1" x14ac:dyDescent="0.3">
      <c r="B22" s="38">
        <f t="shared" si="1"/>
        <v>11</v>
      </c>
      <c r="C22" s="66" t="s">
        <v>36</v>
      </c>
      <c r="D22" s="42" t="s">
        <v>26</v>
      </c>
      <c r="E22" s="41" t="s">
        <v>28</v>
      </c>
      <c r="F22" s="86" t="s">
        <v>25</v>
      </c>
      <c r="G22" s="86" t="s">
        <v>23</v>
      </c>
      <c r="H22" s="53" t="s">
        <v>22</v>
      </c>
      <c r="I22" s="43">
        <v>1496.13</v>
      </c>
      <c r="J22" s="85" t="s">
        <v>146</v>
      </c>
      <c r="K22" s="44">
        <v>142132.35</v>
      </c>
      <c r="L22" s="44">
        <v>164873.52599999998</v>
      </c>
      <c r="M22" s="44">
        <v>1978482.3120000002</v>
      </c>
      <c r="N22" s="44">
        <v>1318987.22</v>
      </c>
      <c r="O22" s="44" t="s">
        <v>65</v>
      </c>
    </row>
    <row r="23" spans="2:15" ht="81" customHeight="1" x14ac:dyDescent="0.3">
      <c r="B23" s="38">
        <f t="shared" si="1"/>
        <v>12</v>
      </c>
      <c r="C23" s="39" t="s">
        <v>106</v>
      </c>
      <c r="D23" s="63" t="s">
        <v>107</v>
      </c>
      <c r="E23" s="67" t="s">
        <v>108</v>
      </c>
      <c r="F23" s="88" t="s">
        <v>109</v>
      </c>
      <c r="G23" s="88" t="s">
        <v>88</v>
      </c>
      <c r="H23" s="68" t="s">
        <v>95</v>
      </c>
      <c r="I23" s="43">
        <v>228.65</v>
      </c>
      <c r="J23" s="85" t="s">
        <v>142</v>
      </c>
      <c r="K23" s="44">
        <v>6900</v>
      </c>
      <c r="L23" s="44">
        <v>8003.9999999999991</v>
      </c>
      <c r="M23" s="44">
        <v>96048</v>
      </c>
      <c r="N23" s="44">
        <v>111415.67999999998</v>
      </c>
      <c r="O23" s="44" t="s">
        <v>65</v>
      </c>
    </row>
    <row r="24" spans="2:15" ht="123.75" customHeight="1" x14ac:dyDescent="0.3">
      <c r="B24" s="38">
        <f t="shared" si="1"/>
        <v>13</v>
      </c>
      <c r="C24" s="66" t="s">
        <v>110</v>
      </c>
      <c r="D24" s="63" t="s">
        <v>111</v>
      </c>
      <c r="E24" s="64" t="s">
        <v>112</v>
      </c>
      <c r="F24" s="88" t="s">
        <v>113</v>
      </c>
      <c r="G24" s="88" t="s">
        <v>88</v>
      </c>
      <c r="H24" s="65" t="s">
        <v>95</v>
      </c>
      <c r="I24" s="43">
        <v>519</v>
      </c>
      <c r="J24" s="85" t="s">
        <v>143</v>
      </c>
      <c r="K24" s="44">
        <v>110000</v>
      </c>
      <c r="L24" s="44">
        <v>127599.99999999999</v>
      </c>
      <c r="M24" s="44">
        <v>574200</v>
      </c>
      <c r="N24" s="44">
        <v>574199.77960000001</v>
      </c>
      <c r="O24" s="44" t="s">
        <v>65</v>
      </c>
    </row>
    <row r="25" spans="2:15" ht="89.25" customHeight="1" x14ac:dyDescent="0.3">
      <c r="B25" s="38">
        <f t="shared" si="1"/>
        <v>14</v>
      </c>
      <c r="C25" s="39" t="s">
        <v>32</v>
      </c>
      <c r="D25" s="42" t="s">
        <v>96</v>
      </c>
      <c r="E25" s="41" t="s">
        <v>97</v>
      </c>
      <c r="F25" s="86" t="s">
        <v>98</v>
      </c>
      <c r="G25" s="86" t="s">
        <v>15</v>
      </c>
      <c r="H25" s="53" t="s">
        <v>95</v>
      </c>
      <c r="I25" s="43">
        <v>197.94</v>
      </c>
      <c r="J25" s="85" t="s">
        <v>139</v>
      </c>
      <c r="K25" s="44">
        <v>17000</v>
      </c>
      <c r="L25" s="44">
        <v>17000</v>
      </c>
      <c r="M25" s="44">
        <v>102000</v>
      </c>
      <c r="N25" s="44">
        <v>102000</v>
      </c>
      <c r="O25" s="44" t="s">
        <v>65</v>
      </c>
    </row>
    <row r="26" spans="2:15" ht="90" customHeight="1" x14ac:dyDescent="0.3">
      <c r="B26" s="38">
        <f t="shared" si="1"/>
        <v>15</v>
      </c>
      <c r="C26" s="52" t="s">
        <v>48</v>
      </c>
      <c r="D26" s="42" t="s">
        <v>39</v>
      </c>
      <c r="E26" s="41" t="s">
        <v>40</v>
      </c>
      <c r="F26" s="86" t="s">
        <v>37</v>
      </c>
      <c r="G26" s="86" t="s">
        <v>38</v>
      </c>
      <c r="H26" s="53" t="s">
        <v>24</v>
      </c>
      <c r="I26" s="43">
        <v>963.4</v>
      </c>
      <c r="J26" s="85" t="s">
        <v>144</v>
      </c>
      <c r="K26" s="44">
        <v>57095</v>
      </c>
      <c r="L26" s="44">
        <v>66230.2</v>
      </c>
      <c r="M26" s="44">
        <v>397381.2</v>
      </c>
      <c r="N26" s="44">
        <v>331151</v>
      </c>
      <c r="O26" s="44" t="s">
        <v>65</v>
      </c>
    </row>
    <row r="27" spans="2:15" ht="75" customHeight="1" x14ac:dyDescent="0.3">
      <c r="B27" s="38">
        <f t="shared" si="1"/>
        <v>16</v>
      </c>
      <c r="C27" s="52" t="s">
        <v>35</v>
      </c>
      <c r="D27" s="42" t="s">
        <v>99</v>
      </c>
      <c r="E27" s="41" t="s">
        <v>46</v>
      </c>
      <c r="F27" s="86" t="s">
        <v>45</v>
      </c>
      <c r="G27" s="86" t="s">
        <v>16</v>
      </c>
      <c r="H27" s="53" t="s">
        <v>24</v>
      </c>
      <c r="I27" s="43">
        <v>706.95</v>
      </c>
      <c r="J27" s="85" t="s">
        <v>145</v>
      </c>
      <c r="K27" s="44">
        <v>65000</v>
      </c>
      <c r="L27" s="44">
        <v>75400</v>
      </c>
      <c r="M27" s="44">
        <v>904799.99999999988</v>
      </c>
      <c r="N27" s="44">
        <v>75400</v>
      </c>
      <c r="O27" s="44" t="s">
        <v>65</v>
      </c>
    </row>
    <row r="28" spans="2:15" x14ac:dyDescent="0.3">
      <c r="J28" s="84"/>
    </row>
    <row r="35" spans="4:12" ht="22.5" x14ac:dyDescent="0.3">
      <c r="E35" s="79" t="s">
        <v>115</v>
      </c>
      <c r="F35" s="79"/>
      <c r="I35" s="79" t="s">
        <v>123</v>
      </c>
      <c r="J35" s="79"/>
      <c r="K35" s="79"/>
    </row>
    <row r="36" spans="4:12" ht="21.75" customHeight="1" x14ac:dyDescent="0.3">
      <c r="E36" s="78" t="s">
        <v>124</v>
      </c>
      <c r="F36" s="78"/>
      <c r="I36" s="78" t="s">
        <v>116</v>
      </c>
      <c r="J36" s="78"/>
      <c r="K36" s="78"/>
    </row>
    <row r="37" spans="4:12" ht="51" customHeight="1" x14ac:dyDescent="0.3">
      <c r="E37" s="78" t="s">
        <v>125</v>
      </c>
      <c r="F37" s="78"/>
      <c r="I37" s="78" t="s">
        <v>117</v>
      </c>
      <c r="J37" s="78"/>
      <c r="K37" s="78"/>
    </row>
    <row r="38" spans="4:12" ht="51" customHeight="1" x14ac:dyDescent="0.3">
      <c r="E38" s="77"/>
      <c r="F38" s="77"/>
      <c r="I38" s="77"/>
      <c r="J38" s="77"/>
      <c r="K38" s="77"/>
    </row>
    <row r="39" spans="4:12" ht="51" customHeight="1" x14ac:dyDescent="0.3">
      <c r="E39" s="77"/>
      <c r="F39" s="77"/>
      <c r="I39" s="77"/>
      <c r="J39" s="77"/>
      <c r="K39" s="77"/>
    </row>
    <row r="40" spans="4:12" x14ac:dyDescent="0.3">
      <c r="G40" s="73"/>
      <c r="H40" s="74"/>
      <c r="I40"/>
    </row>
    <row r="41" spans="4:12" x14ac:dyDescent="0.3">
      <c r="G41" s="73"/>
      <c r="H41" s="74"/>
      <c r="I41"/>
    </row>
    <row r="42" spans="4:12" ht="22.5" x14ac:dyDescent="0.4">
      <c r="D42" s="78" t="s">
        <v>118</v>
      </c>
      <c r="E42" s="78"/>
      <c r="F42" s="80"/>
      <c r="G42" s="78" t="s">
        <v>118</v>
      </c>
      <c r="H42" s="78"/>
      <c r="I42" s="78"/>
      <c r="J42" s="81"/>
      <c r="K42" s="78" t="s">
        <v>121</v>
      </c>
      <c r="L42" s="78"/>
    </row>
    <row r="43" spans="4:12" ht="22.5" x14ac:dyDescent="0.4">
      <c r="D43" s="78" t="s">
        <v>119</v>
      </c>
      <c r="E43" s="78"/>
      <c r="F43" s="80"/>
      <c r="G43" s="78" t="s">
        <v>126</v>
      </c>
      <c r="H43" s="78"/>
      <c r="I43" s="78"/>
      <c r="J43" s="81"/>
      <c r="K43" s="78" t="s">
        <v>127</v>
      </c>
      <c r="L43" s="78"/>
    </row>
    <row r="44" spans="4:12" ht="22.5" x14ac:dyDescent="0.4">
      <c r="D44" s="78" t="s">
        <v>120</v>
      </c>
      <c r="E44" s="78"/>
      <c r="F44" s="80"/>
      <c r="G44" s="78" t="s">
        <v>128</v>
      </c>
      <c r="H44" s="78"/>
      <c r="I44" s="78"/>
      <c r="J44" s="81"/>
      <c r="K44" s="78" t="s">
        <v>129</v>
      </c>
      <c r="L44" s="78"/>
    </row>
    <row r="45" spans="4:12" x14ac:dyDescent="0.3">
      <c r="G45" s="76"/>
      <c r="H45" s="76"/>
      <c r="J45" s="75" t="s">
        <v>122</v>
      </c>
    </row>
  </sheetData>
  <sortState xmlns:xlrd2="http://schemas.microsoft.com/office/spreadsheetml/2017/richdata2" ref="B12:O27">
    <sortCondition ref="H12:H27"/>
  </sortState>
  <mergeCells count="19">
    <mergeCell ref="D42:E42"/>
    <mergeCell ref="D43:E43"/>
    <mergeCell ref="D44:E44"/>
    <mergeCell ref="K43:L43"/>
    <mergeCell ref="K44:L44"/>
    <mergeCell ref="K42:L42"/>
    <mergeCell ref="G43:I43"/>
    <mergeCell ref="G44:I44"/>
    <mergeCell ref="G42:I42"/>
    <mergeCell ref="B9:S9"/>
    <mergeCell ref="M8:N8"/>
    <mergeCell ref="G40:G41"/>
    <mergeCell ref="H40:H41"/>
    <mergeCell ref="I36:K36"/>
    <mergeCell ref="I35:K35"/>
    <mergeCell ref="I37:K37"/>
    <mergeCell ref="E36:F36"/>
    <mergeCell ref="E37:F37"/>
    <mergeCell ref="E35:F35"/>
  </mergeCells>
  <printOptions horizontalCentered="1"/>
  <pageMargins left="0.11811023622047245" right="0.11811023622047245" top="0.19685039370078741" bottom="0.74803149606299213" header="0.31496062992125984" footer="0.31496062992125984"/>
  <pageSetup scale="34" fitToHeight="3" orientation="landscape" r:id="rId1"/>
  <headerFooter>
    <oddFooter>&amp;C&amp;14&amp;P de &amp;N</oddFooter>
  </headerFooter>
  <rowBreaks count="1" manualBreakCount="1">
    <brk id="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General 2025</vt:lpstr>
      <vt:lpstr>'General 2025'!Área_de_impresión</vt:lpstr>
      <vt:lpstr>'General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Ortega Mendoza</dc:creator>
  <cp:lastModifiedBy>Guillermo Enrique Gomez Parra</cp:lastModifiedBy>
  <cp:lastPrinted>2026-07-02T18:04:04Z</cp:lastPrinted>
  <dcterms:created xsi:type="dcterms:W3CDTF">2019-02-23T00:04:34Z</dcterms:created>
  <dcterms:modified xsi:type="dcterms:W3CDTF">2026-07-02T18:07:19Z</dcterms:modified>
</cp:coreProperties>
</file>