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mario_alvarado\Desktop\Formatos económica y repregunta\"/>
    </mc:Choice>
  </mc:AlternateContent>
  <bookViews>
    <workbookView showHorizontalScroll="0" showVerticalScroll="0" showSheetTabs="0" xWindow="0" yWindow="0" windowWidth="20490" windowHeight="7155"/>
  </bookViews>
  <sheets>
    <sheet name="Medicamentos" sheetId="1" r:id="rId1"/>
    <sheet name="OSD" sheetId="2" r:id="rId2"/>
  </sheets>
  <definedNames>
    <definedName name="_xlnm._FilterDatabase" localSheetId="0" hidden="1">Medicamentos!$A$8:$L$8</definedName>
    <definedName name="_xlnm._FilterDatabase" localSheetId="1" hidden="1">OSD!$A$8:$H$8</definedName>
    <definedName name="_xlnm.Print_Titles" localSheetId="0">Medicamentos!$1:$8</definedName>
    <definedName name="_xlnm.Print_Titles" localSheetId="1">OSD!$1:$8</definedName>
  </definedNames>
  <calcPr calcId="152511"/>
</workbook>
</file>

<file path=xl/calcChain.xml><?xml version="1.0" encoding="utf-8"?>
<calcChain xmlns="http://schemas.openxmlformats.org/spreadsheetml/2006/main">
  <c r="G10" i="2" l="1"/>
  <c r="H10" i="2"/>
  <c r="G11" i="2"/>
  <c r="H11" i="2"/>
  <c r="G12" i="2"/>
  <c r="H12" i="2"/>
  <c r="G13" i="2"/>
  <c r="H13" i="2"/>
  <c r="G14" i="2"/>
  <c r="H14" i="2"/>
  <c r="G15" i="2"/>
  <c r="H15" i="2"/>
  <c r="G16" i="2"/>
  <c r="H16" i="2"/>
  <c r="G17" i="2"/>
  <c r="H17" i="2"/>
  <c r="G18" i="2"/>
  <c r="H18" i="2"/>
  <c r="G19" i="2"/>
  <c r="H19" i="2"/>
  <c r="G20" i="2"/>
  <c r="H20" i="2"/>
  <c r="G21" i="2"/>
  <c r="H21" i="2"/>
  <c r="G22" i="2"/>
  <c r="H22" i="2"/>
  <c r="G23" i="2"/>
  <c r="H23" i="2"/>
  <c r="G24" i="2"/>
  <c r="H24" i="2"/>
  <c r="G25" i="2"/>
  <c r="H25" i="2"/>
  <c r="G26" i="2"/>
  <c r="H26" i="2"/>
  <c r="G27" i="2"/>
  <c r="H27" i="2"/>
  <c r="G28" i="2"/>
  <c r="H28" i="2"/>
  <c r="G29" i="2"/>
  <c r="H29" i="2"/>
  <c r="G30" i="2"/>
  <c r="H30" i="2"/>
  <c r="G31" i="2"/>
  <c r="H31" i="2"/>
  <c r="G32" i="2"/>
  <c r="H32" i="2"/>
  <c r="G33" i="2"/>
  <c r="H33" i="2"/>
  <c r="G34" i="2"/>
  <c r="H34" i="2"/>
  <c r="G35" i="2"/>
  <c r="H35" i="2"/>
  <c r="G36" i="2"/>
  <c r="H36" i="2"/>
  <c r="G37" i="2"/>
  <c r="H37" i="2"/>
  <c r="G38" i="2"/>
  <c r="H38" i="2"/>
  <c r="H9" i="2"/>
  <c r="G9" i="2"/>
  <c r="A10" i="2"/>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H609" i="1"/>
  <c r="I609" i="1" s="1"/>
  <c r="J609" i="1" s="1"/>
  <c r="L609" i="1" s="1"/>
  <c r="H608" i="1"/>
  <c r="I608" i="1" s="1"/>
  <c r="J608" i="1" s="1"/>
  <c r="L608" i="1" s="1"/>
  <c r="H607" i="1"/>
  <c r="I607" i="1" s="1"/>
  <c r="J607" i="1" s="1"/>
  <c r="I606" i="1"/>
  <c r="J606" i="1" s="1"/>
  <c r="H606" i="1"/>
  <c r="H605" i="1"/>
  <c r="I605" i="1" s="1"/>
  <c r="J605" i="1" s="1"/>
  <c r="L605" i="1" s="1"/>
  <c r="H604" i="1"/>
  <c r="I604" i="1" s="1"/>
  <c r="J604" i="1" s="1"/>
  <c r="L604" i="1" s="1"/>
  <c r="H603" i="1"/>
  <c r="I603" i="1" s="1"/>
  <c r="J603" i="1" s="1"/>
  <c r="I602" i="1"/>
  <c r="J602" i="1" s="1"/>
  <c r="H602" i="1"/>
  <c r="H601" i="1"/>
  <c r="I601" i="1" s="1"/>
  <c r="J601" i="1" s="1"/>
  <c r="L601" i="1" s="1"/>
  <c r="H600" i="1"/>
  <c r="I600" i="1" s="1"/>
  <c r="J600" i="1" s="1"/>
  <c r="L600" i="1" s="1"/>
  <c r="H599" i="1"/>
  <c r="I599" i="1" s="1"/>
  <c r="J599" i="1" s="1"/>
  <c r="I598" i="1"/>
  <c r="J598" i="1" s="1"/>
  <c r="H598" i="1"/>
  <c r="H597" i="1"/>
  <c r="I597" i="1" s="1"/>
  <c r="J597" i="1" s="1"/>
  <c r="L597" i="1" s="1"/>
  <c r="H596" i="1"/>
  <c r="I596" i="1" s="1"/>
  <c r="J596" i="1" s="1"/>
  <c r="L596" i="1" s="1"/>
  <c r="H595" i="1"/>
  <c r="I595" i="1" s="1"/>
  <c r="J595" i="1" s="1"/>
  <c r="I594" i="1"/>
  <c r="J594" i="1" s="1"/>
  <c r="H594" i="1"/>
  <c r="H593" i="1"/>
  <c r="I593" i="1" s="1"/>
  <c r="J593" i="1" s="1"/>
  <c r="L593" i="1" s="1"/>
  <c r="H592" i="1"/>
  <c r="I592" i="1" s="1"/>
  <c r="J592" i="1" s="1"/>
  <c r="L592" i="1" s="1"/>
  <c r="H591" i="1"/>
  <c r="I591" i="1" s="1"/>
  <c r="J591" i="1" s="1"/>
  <c r="I590" i="1"/>
  <c r="J590" i="1" s="1"/>
  <c r="H590" i="1"/>
  <c r="H589" i="1"/>
  <c r="I589" i="1" s="1"/>
  <c r="J589" i="1" s="1"/>
  <c r="L589" i="1" s="1"/>
  <c r="H588" i="1"/>
  <c r="I588" i="1" s="1"/>
  <c r="J588" i="1" s="1"/>
  <c r="L588" i="1" s="1"/>
  <c r="H587" i="1"/>
  <c r="I587" i="1" s="1"/>
  <c r="J587" i="1" s="1"/>
  <c r="I586" i="1"/>
  <c r="J586" i="1" s="1"/>
  <c r="H586" i="1"/>
  <c r="H585" i="1"/>
  <c r="I585" i="1" s="1"/>
  <c r="J585" i="1" s="1"/>
  <c r="L585" i="1" s="1"/>
  <c r="H584" i="1"/>
  <c r="I584" i="1" s="1"/>
  <c r="J584" i="1" s="1"/>
  <c r="L584" i="1" s="1"/>
  <c r="H583" i="1"/>
  <c r="I583" i="1" s="1"/>
  <c r="J583" i="1" s="1"/>
  <c r="I582" i="1"/>
  <c r="J582" i="1" s="1"/>
  <c r="H582" i="1"/>
  <c r="H581" i="1"/>
  <c r="I581" i="1" s="1"/>
  <c r="J581" i="1" s="1"/>
  <c r="L581" i="1" s="1"/>
  <c r="H580" i="1"/>
  <c r="I580" i="1" s="1"/>
  <c r="J580" i="1" s="1"/>
  <c r="H579" i="1"/>
  <c r="I579" i="1" s="1"/>
  <c r="J579" i="1" s="1"/>
  <c r="I578" i="1"/>
  <c r="J578" i="1" s="1"/>
  <c r="H578" i="1"/>
  <c r="H577" i="1"/>
  <c r="I577" i="1" s="1"/>
  <c r="J577" i="1" s="1"/>
  <c r="H576" i="1"/>
  <c r="I576" i="1" s="1"/>
  <c r="J576" i="1" s="1"/>
  <c r="H575" i="1"/>
  <c r="I575" i="1" s="1"/>
  <c r="J575" i="1" s="1"/>
  <c r="I574" i="1"/>
  <c r="J574" i="1" s="1"/>
  <c r="H574" i="1"/>
  <c r="H573" i="1"/>
  <c r="I573" i="1" s="1"/>
  <c r="J573" i="1" s="1"/>
  <c r="H572" i="1"/>
  <c r="I572" i="1" s="1"/>
  <c r="J572" i="1" s="1"/>
  <c r="H571" i="1"/>
  <c r="I571" i="1" s="1"/>
  <c r="J571" i="1" s="1"/>
  <c r="I570" i="1"/>
  <c r="J570" i="1" s="1"/>
  <c r="H570" i="1"/>
  <c r="H569" i="1"/>
  <c r="I569" i="1" s="1"/>
  <c r="J569" i="1" s="1"/>
  <c r="H568" i="1"/>
  <c r="I568" i="1" s="1"/>
  <c r="J568" i="1" s="1"/>
  <c r="H567" i="1"/>
  <c r="I567" i="1" s="1"/>
  <c r="J567" i="1" s="1"/>
  <c r="I566" i="1"/>
  <c r="J566" i="1" s="1"/>
  <c r="H566" i="1"/>
  <c r="H565" i="1"/>
  <c r="I565" i="1" s="1"/>
  <c r="J565" i="1" s="1"/>
  <c r="H564" i="1"/>
  <c r="I564" i="1" s="1"/>
  <c r="J564" i="1" s="1"/>
  <c r="H563" i="1"/>
  <c r="I563" i="1" s="1"/>
  <c r="J563" i="1" s="1"/>
  <c r="I562" i="1"/>
  <c r="J562" i="1" s="1"/>
  <c r="H562" i="1"/>
  <c r="H561" i="1"/>
  <c r="I561" i="1" s="1"/>
  <c r="J561" i="1" s="1"/>
  <c r="H560" i="1"/>
  <c r="I560" i="1" s="1"/>
  <c r="J560" i="1" s="1"/>
  <c r="H559" i="1"/>
  <c r="I559" i="1" s="1"/>
  <c r="J559" i="1" s="1"/>
  <c r="I558" i="1"/>
  <c r="J558" i="1" s="1"/>
  <c r="H558" i="1"/>
  <c r="H557" i="1"/>
  <c r="I557" i="1" s="1"/>
  <c r="J557" i="1" s="1"/>
  <c r="H556" i="1"/>
  <c r="I556" i="1" s="1"/>
  <c r="J556" i="1" s="1"/>
  <c r="H555" i="1"/>
  <c r="I555" i="1" s="1"/>
  <c r="J555" i="1" s="1"/>
  <c r="I554" i="1"/>
  <c r="J554" i="1" s="1"/>
  <c r="H554" i="1"/>
  <c r="H553" i="1"/>
  <c r="I553" i="1" s="1"/>
  <c r="J553" i="1" s="1"/>
  <c r="H552" i="1"/>
  <c r="I552" i="1" s="1"/>
  <c r="J552" i="1" s="1"/>
  <c r="H551" i="1"/>
  <c r="I551" i="1" s="1"/>
  <c r="J551" i="1" s="1"/>
  <c r="I550" i="1"/>
  <c r="J550" i="1" s="1"/>
  <c r="H550" i="1"/>
  <c r="H549" i="1"/>
  <c r="I549" i="1" s="1"/>
  <c r="J549" i="1" s="1"/>
  <c r="H548" i="1"/>
  <c r="I548" i="1" s="1"/>
  <c r="J548" i="1" s="1"/>
  <c r="H547" i="1"/>
  <c r="I547" i="1" s="1"/>
  <c r="J547" i="1" s="1"/>
  <c r="I546" i="1"/>
  <c r="J546" i="1" s="1"/>
  <c r="H546" i="1"/>
  <c r="H545" i="1"/>
  <c r="I545" i="1" s="1"/>
  <c r="J545" i="1" s="1"/>
  <c r="H544" i="1"/>
  <c r="I544" i="1" s="1"/>
  <c r="J544" i="1" s="1"/>
  <c r="H543" i="1"/>
  <c r="I543" i="1" s="1"/>
  <c r="J543" i="1" s="1"/>
  <c r="I542" i="1"/>
  <c r="J542" i="1" s="1"/>
  <c r="H542" i="1"/>
  <c r="H541" i="1"/>
  <c r="I541" i="1" s="1"/>
  <c r="J541" i="1" s="1"/>
  <c r="H540" i="1"/>
  <c r="I540" i="1" s="1"/>
  <c r="J540" i="1" s="1"/>
  <c r="H539" i="1"/>
  <c r="I539" i="1" s="1"/>
  <c r="J539" i="1" s="1"/>
  <c r="I538" i="1"/>
  <c r="J538" i="1" s="1"/>
  <c r="H538" i="1"/>
  <c r="H537" i="1"/>
  <c r="I537" i="1" s="1"/>
  <c r="J537" i="1" s="1"/>
  <c r="H536" i="1"/>
  <c r="I536" i="1" s="1"/>
  <c r="J536" i="1" s="1"/>
  <c r="H535" i="1"/>
  <c r="I535" i="1" s="1"/>
  <c r="J535" i="1" s="1"/>
  <c r="I534" i="1"/>
  <c r="J534" i="1" s="1"/>
  <c r="H534" i="1"/>
  <c r="H533" i="1"/>
  <c r="I533" i="1" s="1"/>
  <c r="J533" i="1" s="1"/>
  <c r="H532" i="1"/>
  <c r="I532" i="1" s="1"/>
  <c r="J532" i="1" s="1"/>
  <c r="H531" i="1"/>
  <c r="I531" i="1" s="1"/>
  <c r="J531" i="1" s="1"/>
  <c r="I530" i="1"/>
  <c r="J530" i="1" s="1"/>
  <c r="H530" i="1"/>
  <c r="H529" i="1"/>
  <c r="I529" i="1" s="1"/>
  <c r="J529" i="1" s="1"/>
  <c r="H528" i="1"/>
  <c r="I528" i="1" s="1"/>
  <c r="J528" i="1" s="1"/>
  <c r="I527" i="1"/>
  <c r="J527" i="1" s="1"/>
  <c r="K527" i="1" s="1"/>
  <c r="H527" i="1"/>
  <c r="H526" i="1"/>
  <c r="I526" i="1" s="1"/>
  <c r="J526" i="1" s="1"/>
  <c r="H525" i="1"/>
  <c r="I525" i="1" s="1"/>
  <c r="J525" i="1" s="1"/>
  <c r="K525" i="1" s="1"/>
  <c r="H524" i="1"/>
  <c r="I524" i="1" s="1"/>
  <c r="J524" i="1" s="1"/>
  <c r="H523" i="1"/>
  <c r="I523" i="1" s="1"/>
  <c r="J523" i="1" s="1"/>
  <c r="L523" i="1" s="1"/>
  <c r="H522" i="1"/>
  <c r="I522" i="1" s="1"/>
  <c r="J522" i="1" s="1"/>
  <c r="H521" i="1"/>
  <c r="I521" i="1" s="1"/>
  <c r="J521" i="1" s="1"/>
  <c r="H520" i="1"/>
  <c r="I520" i="1" s="1"/>
  <c r="J520" i="1" s="1"/>
  <c r="H519" i="1"/>
  <c r="I519" i="1" s="1"/>
  <c r="J519" i="1" s="1"/>
  <c r="L519" i="1" s="1"/>
  <c r="H518" i="1"/>
  <c r="I518" i="1" s="1"/>
  <c r="J518" i="1" s="1"/>
  <c r="H517" i="1"/>
  <c r="I517" i="1" s="1"/>
  <c r="J517" i="1" s="1"/>
  <c r="H516" i="1"/>
  <c r="I516" i="1" s="1"/>
  <c r="J516" i="1" s="1"/>
  <c r="H515" i="1"/>
  <c r="I515" i="1" s="1"/>
  <c r="J515" i="1" s="1"/>
  <c r="L515" i="1" s="1"/>
  <c r="H514" i="1"/>
  <c r="I514" i="1" s="1"/>
  <c r="J514" i="1" s="1"/>
  <c r="H513" i="1"/>
  <c r="I513" i="1" s="1"/>
  <c r="J513" i="1" s="1"/>
  <c r="H512" i="1"/>
  <c r="I512" i="1" s="1"/>
  <c r="J512" i="1" s="1"/>
  <c r="H511" i="1"/>
  <c r="I511" i="1" s="1"/>
  <c r="J511" i="1" s="1"/>
  <c r="L511" i="1" s="1"/>
  <c r="H510" i="1"/>
  <c r="I510" i="1" s="1"/>
  <c r="J510" i="1" s="1"/>
  <c r="H509" i="1"/>
  <c r="I509" i="1" s="1"/>
  <c r="J509" i="1" s="1"/>
  <c r="H508" i="1"/>
  <c r="I508" i="1" s="1"/>
  <c r="J508" i="1" s="1"/>
  <c r="H507" i="1"/>
  <c r="I507" i="1" s="1"/>
  <c r="J507" i="1" s="1"/>
  <c r="L507" i="1" s="1"/>
  <c r="H506" i="1"/>
  <c r="I506" i="1" s="1"/>
  <c r="J506" i="1" s="1"/>
  <c r="H505" i="1"/>
  <c r="I505" i="1" s="1"/>
  <c r="J505" i="1" s="1"/>
  <c r="H504" i="1"/>
  <c r="I504" i="1" s="1"/>
  <c r="J504" i="1" s="1"/>
  <c r="H503" i="1"/>
  <c r="I503" i="1" s="1"/>
  <c r="J503" i="1" s="1"/>
  <c r="L503" i="1" s="1"/>
  <c r="H502" i="1"/>
  <c r="I502" i="1" s="1"/>
  <c r="J502" i="1" s="1"/>
  <c r="H501" i="1"/>
  <c r="I501" i="1" s="1"/>
  <c r="J501" i="1" s="1"/>
  <c r="H500" i="1"/>
  <c r="I500" i="1" s="1"/>
  <c r="J500" i="1" s="1"/>
  <c r="I499" i="1"/>
  <c r="J499" i="1" s="1"/>
  <c r="L499" i="1" s="1"/>
  <c r="H499" i="1"/>
  <c r="H498" i="1"/>
  <c r="I498" i="1" s="1"/>
  <c r="J498" i="1" s="1"/>
  <c r="H497" i="1"/>
  <c r="I497" i="1" s="1"/>
  <c r="J497" i="1" s="1"/>
  <c r="H496" i="1"/>
  <c r="I496" i="1" s="1"/>
  <c r="J496" i="1" s="1"/>
  <c r="H495" i="1"/>
  <c r="I495" i="1" s="1"/>
  <c r="J495" i="1" s="1"/>
  <c r="L495" i="1" s="1"/>
  <c r="H494" i="1"/>
  <c r="I494" i="1" s="1"/>
  <c r="J494" i="1" s="1"/>
  <c r="H493" i="1"/>
  <c r="I493" i="1" s="1"/>
  <c r="J493" i="1" s="1"/>
  <c r="H492" i="1"/>
  <c r="I492" i="1" s="1"/>
  <c r="J492" i="1" s="1"/>
  <c r="H491" i="1"/>
  <c r="I491" i="1" s="1"/>
  <c r="J491" i="1" s="1"/>
  <c r="L491" i="1" s="1"/>
  <c r="H490" i="1"/>
  <c r="I490" i="1" s="1"/>
  <c r="J490" i="1" s="1"/>
  <c r="H489" i="1"/>
  <c r="I489" i="1" s="1"/>
  <c r="J489" i="1" s="1"/>
  <c r="H488" i="1"/>
  <c r="I488" i="1" s="1"/>
  <c r="J488" i="1" s="1"/>
  <c r="H487" i="1"/>
  <c r="I487" i="1" s="1"/>
  <c r="J487" i="1" s="1"/>
  <c r="L487" i="1" s="1"/>
  <c r="H486" i="1"/>
  <c r="I486" i="1" s="1"/>
  <c r="J486" i="1" s="1"/>
  <c r="H485" i="1"/>
  <c r="I485" i="1" s="1"/>
  <c r="J485" i="1" s="1"/>
  <c r="H484" i="1"/>
  <c r="I484" i="1" s="1"/>
  <c r="J484" i="1" s="1"/>
  <c r="H483" i="1"/>
  <c r="I483" i="1" s="1"/>
  <c r="J483" i="1" s="1"/>
  <c r="H482" i="1"/>
  <c r="I482" i="1" s="1"/>
  <c r="J482" i="1" s="1"/>
  <c r="H481" i="1"/>
  <c r="I481" i="1" s="1"/>
  <c r="J481" i="1" s="1"/>
  <c r="H480" i="1"/>
  <c r="I480" i="1" s="1"/>
  <c r="J480" i="1" s="1"/>
  <c r="L480" i="1" s="1"/>
  <c r="H479" i="1"/>
  <c r="I479" i="1" s="1"/>
  <c r="J479" i="1" s="1"/>
  <c r="H478" i="1"/>
  <c r="I478" i="1" s="1"/>
  <c r="J478" i="1" s="1"/>
  <c r="H477" i="1"/>
  <c r="I477" i="1" s="1"/>
  <c r="J477" i="1" s="1"/>
  <c r="H476" i="1"/>
  <c r="I476" i="1" s="1"/>
  <c r="J476" i="1" s="1"/>
  <c r="L476" i="1" s="1"/>
  <c r="H475" i="1"/>
  <c r="I475" i="1" s="1"/>
  <c r="J475" i="1" s="1"/>
  <c r="H474" i="1"/>
  <c r="I474" i="1" s="1"/>
  <c r="J474" i="1" s="1"/>
  <c r="H473" i="1"/>
  <c r="I473" i="1" s="1"/>
  <c r="J473" i="1" s="1"/>
  <c r="H472" i="1"/>
  <c r="I472" i="1" s="1"/>
  <c r="J472" i="1" s="1"/>
  <c r="L472" i="1" s="1"/>
  <c r="I471" i="1"/>
  <c r="J471" i="1" s="1"/>
  <c r="H471" i="1"/>
  <c r="H470" i="1"/>
  <c r="I470" i="1" s="1"/>
  <c r="J470" i="1" s="1"/>
  <c r="H469" i="1"/>
  <c r="I469" i="1" s="1"/>
  <c r="J469" i="1" s="1"/>
  <c r="H468" i="1"/>
  <c r="I468" i="1" s="1"/>
  <c r="J468" i="1" s="1"/>
  <c r="L468" i="1" s="1"/>
  <c r="H467" i="1"/>
  <c r="I467" i="1" s="1"/>
  <c r="J467" i="1" s="1"/>
  <c r="H466" i="1"/>
  <c r="I466" i="1" s="1"/>
  <c r="J466" i="1" s="1"/>
  <c r="H465" i="1"/>
  <c r="I465" i="1" s="1"/>
  <c r="J465" i="1" s="1"/>
  <c r="H464" i="1"/>
  <c r="I464" i="1" s="1"/>
  <c r="J464" i="1" s="1"/>
  <c r="L464" i="1" s="1"/>
  <c r="H463" i="1"/>
  <c r="I463" i="1" s="1"/>
  <c r="J463" i="1" s="1"/>
  <c r="H462" i="1"/>
  <c r="I462" i="1" s="1"/>
  <c r="J462" i="1" s="1"/>
  <c r="H461" i="1"/>
  <c r="I461" i="1" s="1"/>
  <c r="J461" i="1" s="1"/>
  <c r="H460" i="1"/>
  <c r="I460" i="1" s="1"/>
  <c r="J460" i="1" s="1"/>
  <c r="L460" i="1" s="1"/>
  <c r="H459" i="1"/>
  <c r="I459" i="1" s="1"/>
  <c r="J459" i="1" s="1"/>
  <c r="H458" i="1"/>
  <c r="I458" i="1" s="1"/>
  <c r="J458" i="1" s="1"/>
  <c r="H457" i="1"/>
  <c r="I457" i="1" s="1"/>
  <c r="J457" i="1" s="1"/>
  <c r="H456" i="1"/>
  <c r="I456" i="1" s="1"/>
  <c r="J456" i="1" s="1"/>
  <c r="L456" i="1" s="1"/>
  <c r="H455" i="1"/>
  <c r="I455" i="1" s="1"/>
  <c r="J455" i="1" s="1"/>
  <c r="H454" i="1"/>
  <c r="I454" i="1" s="1"/>
  <c r="J454" i="1" s="1"/>
  <c r="H453" i="1"/>
  <c r="I453" i="1" s="1"/>
  <c r="J453" i="1" s="1"/>
  <c r="H452" i="1"/>
  <c r="I452" i="1" s="1"/>
  <c r="J452" i="1" s="1"/>
  <c r="L452" i="1" s="1"/>
  <c r="H451" i="1"/>
  <c r="I451" i="1" s="1"/>
  <c r="J451" i="1" s="1"/>
  <c r="H450" i="1"/>
  <c r="I450" i="1" s="1"/>
  <c r="J450" i="1" s="1"/>
  <c r="H449" i="1"/>
  <c r="I449" i="1" s="1"/>
  <c r="J449" i="1" s="1"/>
  <c r="H448" i="1"/>
  <c r="I448" i="1" s="1"/>
  <c r="J448" i="1" s="1"/>
  <c r="L448" i="1" s="1"/>
  <c r="H447" i="1"/>
  <c r="I447" i="1" s="1"/>
  <c r="J447" i="1" s="1"/>
  <c r="H446" i="1"/>
  <c r="I446" i="1" s="1"/>
  <c r="J446" i="1" s="1"/>
  <c r="H445" i="1"/>
  <c r="I445" i="1" s="1"/>
  <c r="J445" i="1" s="1"/>
  <c r="H444" i="1"/>
  <c r="I444" i="1" s="1"/>
  <c r="J444" i="1" s="1"/>
  <c r="H443" i="1"/>
  <c r="I443" i="1" s="1"/>
  <c r="J443" i="1" s="1"/>
  <c r="H442" i="1"/>
  <c r="I442" i="1" s="1"/>
  <c r="J442" i="1" s="1"/>
  <c r="H441" i="1"/>
  <c r="I441" i="1" s="1"/>
  <c r="J441" i="1" s="1"/>
  <c r="H440" i="1"/>
  <c r="I440" i="1" s="1"/>
  <c r="J440" i="1" s="1"/>
  <c r="L440" i="1" s="1"/>
  <c r="I439" i="1"/>
  <c r="J439" i="1" s="1"/>
  <c r="H439" i="1"/>
  <c r="H438" i="1"/>
  <c r="I438" i="1" s="1"/>
  <c r="J438" i="1" s="1"/>
  <c r="H437" i="1"/>
  <c r="I437" i="1" s="1"/>
  <c r="J437" i="1" s="1"/>
  <c r="H436" i="1"/>
  <c r="I436" i="1" s="1"/>
  <c r="J436" i="1" s="1"/>
  <c r="L436" i="1" s="1"/>
  <c r="H435" i="1"/>
  <c r="I435" i="1" s="1"/>
  <c r="J435" i="1" s="1"/>
  <c r="H434" i="1"/>
  <c r="I434" i="1" s="1"/>
  <c r="J434" i="1" s="1"/>
  <c r="H433" i="1"/>
  <c r="I433" i="1" s="1"/>
  <c r="J433" i="1" s="1"/>
  <c r="H432" i="1"/>
  <c r="I432" i="1" s="1"/>
  <c r="J432" i="1" s="1"/>
  <c r="L432" i="1" s="1"/>
  <c r="H431" i="1"/>
  <c r="I431" i="1" s="1"/>
  <c r="J431" i="1" s="1"/>
  <c r="H430" i="1"/>
  <c r="I430" i="1" s="1"/>
  <c r="J430" i="1" s="1"/>
  <c r="H429" i="1"/>
  <c r="I429" i="1" s="1"/>
  <c r="J429" i="1" s="1"/>
  <c r="H428" i="1"/>
  <c r="I428" i="1" s="1"/>
  <c r="J428" i="1" s="1"/>
  <c r="L428" i="1" s="1"/>
  <c r="H427" i="1"/>
  <c r="I427" i="1" s="1"/>
  <c r="J427" i="1" s="1"/>
  <c r="H426" i="1"/>
  <c r="I426" i="1" s="1"/>
  <c r="J426" i="1" s="1"/>
  <c r="H425" i="1"/>
  <c r="I425" i="1" s="1"/>
  <c r="J425" i="1" s="1"/>
  <c r="H424" i="1"/>
  <c r="I424" i="1" s="1"/>
  <c r="J424" i="1" s="1"/>
  <c r="L424" i="1" s="1"/>
  <c r="H423" i="1"/>
  <c r="I423" i="1" s="1"/>
  <c r="J423" i="1" s="1"/>
  <c r="H422" i="1"/>
  <c r="I422" i="1" s="1"/>
  <c r="J422" i="1" s="1"/>
  <c r="H421" i="1"/>
  <c r="I421" i="1" s="1"/>
  <c r="J421" i="1" s="1"/>
  <c r="H420" i="1"/>
  <c r="I420" i="1" s="1"/>
  <c r="J420" i="1" s="1"/>
  <c r="L420" i="1" s="1"/>
  <c r="H419" i="1"/>
  <c r="I419" i="1" s="1"/>
  <c r="J419" i="1" s="1"/>
  <c r="H418" i="1"/>
  <c r="I418" i="1" s="1"/>
  <c r="J418" i="1" s="1"/>
  <c r="H417" i="1"/>
  <c r="I417" i="1" s="1"/>
  <c r="J417" i="1" s="1"/>
  <c r="H416" i="1"/>
  <c r="I416" i="1" s="1"/>
  <c r="J416" i="1" s="1"/>
  <c r="L416" i="1" s="1"/>
  <c r="I415" i="1"/>
  <c r="J415" i="1" s="1"/>
  <c r="H415" i="1"/>
  <c r="H414" i="1"/>
  <c r="I414" i="1" s="1"/>
  <c r="J414" i="1" s="1"/>
  <c r="H413" i="1"/>
  <c r="I413" i="1" s="1"/>
  <c r="J413" i="1" s="1"/>
  <c r="H412" i="1"/>
  <c r="I412" i="1" s="1"/>
  <c r="J412" i="1" s="1"/>
  <c r="L412" i="1" s="1"/>
  <c r="H411" i="1"/>
  <c r="I411" i="1" s="1"/>
  <c r="J411" i="1" s="1"/>
  <c r="H410" i="1"/>
  <c r="I410" i="1" s="1"/>
  <c r="J410" i="1" s="1"/>
  <c r="H409" i="1"/>
  <c r="I409" i="1" s="1"/>
  <c r="J409" i="1" s="1"/>
  <c r="H408" i="1"/>
  <c r="I408" i="1" s="1"/>
  <c r="J408" i="1" s="1"/>
  <c r="L408" i="1" s="1"/>
  <c r="H407" i="1"/>
  <c r="I407" i="1" s="1"/>
  <c r="J407" i="1" s="1"/>
  <c r="H406" i="1"/>
  <c r="I406" i="1" s="1"/>
  <c r="J406" i="1" s="1"/>
  <c r="H405" i="1"/>
  <c r="I405" i="1" s="1"/>
  <c r="J405" i="1" s="1"/>
  <c r="H404" i="1"/>
  <c r="I404" i="1" s="1"/>
  <c r="J404" i="1" s="1"/>
  <c r="L404" i="1" s="1"/>
  <c r="H403" i="1"/>
  <c r="I403" i="1" s="1"/>
  <c r="J403" i="1" s="1"/>
  <c r="H402" i="1"/>
  <c r="I402" i="1" s="1"/>
  <c r="J402" i="1" s="1"/>
  <c r="H401" i="1"/>
  <c r="I401" i="1" s="1"/>
  <c r="J401" i="1" s="1"/>
  <c r="H400" i="1"/>
  <c r="I400" i="1" s="1"/>
  <c r="J400" i="1" s="1"/>
  <c r="L400" i="1" s="1"/>
  <c r="H399" i="1"/>
  <c r="I399" i="1" s="1"/>
  <c r="J399" i="1" s="1"/>
  <c r="H398" i="1"/>
  <c r="I398" i="1" s="1"/>
  <c r="J398" i="1" s="1"/>
  <c r="H397" i="1"/>
  <c r="I397" i="1" s="1"/>
  <c r="J397" i="1" s="1"/>
  <c r="H396" i="1"/>
  <c r="I396" i="1" s="1"/>
  <c r="J396" i="1" s="1"/>
  <c r="L396" i="1" s="1"/>
  <c r="H395" i="1"/>
  <c r="I395" i="1" s="1"/>
  <c r="J395" i="1" s="1"/>
  <c r="H394" i="1"/>
  <c r="I394" i="1" s="1"/>
  <c r="J394" i="1" s="1"/>
  <c r="H393" i="1"/>
  <c r="I393" i="1" s="1"/>
  <c r="J393" i="1" s="1"/>
  <c r="H392" i="1"/>
  <c r="I392" i="1" s="1"/>
  <c r="J392" i="1" s="1"/>
  <c r="L392" i="1" s="1"/>
  <c r="H391" i="1"/>
  <c r="I391" i="1" s="1"/>
  <c r="J391" i="1" s="1"/>
  <c r="H390" i="1"/>
  <c r="I390" i="1" s="1"/>
  <c r="J390" i="1" s="1"/>
  <c r="H389" i="1"/>
  <c r="I389" i="1" s="1"/>
  <c r="J389" i="1" s="1"/>
  <c r="H388" i="1"/>
  <c r="I388" i="1" s="1"/>
  <c r="J388" i="1" s="1"/>
  <c r="L388" i="1" s="1"/>
  <c r="H387" i="1"/>
  <c r="I387" i="1" s="1"/>
  <c r="J387" i="1" s="1"/>
  <c r="K387" i="1" s="1"/>
  <c r="H386" i="1"/>
  <c r="I386" i="1" s="1"/>
  <c r="J386" i="1" s="1"/>
  <c r="K386" i="1" s="1"/>
  <c r="I385" i="1"/>
  <c r="J385" i="1" s="1"/>
  <c r="H385" i="1"/>
  <c r="H384" i="1"/>
  <c r="I384" i="1" s="1"/>
  <c r="J384" i="1" s="1"/>
  <c r="L384" i="1" s="1"/>
  <c r="J383" i="1"/>
  <c r="K383" i="1" s="1"/>
  <c r="H383" i="1"/>
  <c r="I383" i="1" s="1"/>
  <c r="H382" i="1"/>
  <c r="I382" i="1" s="1"/>
  <c r="J382" i="1" s="1"/>
  <c r="K382" i="1" s="1"/>
  <c r="L381" i="1"/>
  <c r="H381" i="1"/>
  <c r="I381" i="1" s="1"/>
  <c r="J381" i="1" s="1"/>
  <c r="K381" i="1" s="1"/>
  <c r="H380" i="1"/>
  <c r="I380" i="1" s="1"/>
  <c r="J380" i="1" s="1"/>
  <c r="L380" i="1" s="1"/>
  <c r="H379" i="1"/>
  <c r="I379" i="1" s="1"/>
  <c r="J379" i="1" s="1"/>
  <c r="K379" i="1" s="1"/>
  <c r="H378" i="1"/>
  <c r="I378" i="1" s="1"/>
  <c r="J378" i="1" s="1"/>
  <c r="K378" i="1" s="1"/>
  <c r="H377" i="1"/>
  <c r="I377" i="1" s="1"/>
  <c r="J377" i="1" s="1"/>
  <c r="H376" i="1"/>
  <c r="I376" i="1" s="1"/>
  <c r="J376" i="1" s="1"/>
  <c r="L376" i="1" s="1"/>
  <c r="H375" i="1"/>
  <c r="I375" i="1" s="1"/>
  <c r="J375" i="1" s="1"/>
  <c r="K375" i="1" s="1"/>
  <c r="I374" i="1"/>
  <c r="J374" i="1" s="1"/>
  <c r="K374" i="1" s="1"/>
  <c r="H374" i="1"/>
  <c r="H373" i="1"/>
  <c r="I373" i="1" s="1"/>
  <c r="J373" i="1" s="1"/>
  <c r="H372" i="1"/>
  <c r="I372" i="1" s="1"/>
  <c r="J372" i="1" s="1"/>
  <c r="L372" i="1" s="1"/>
  <c r="H371" i="1"/>
  <c r="I371" i="1" s="1"/>
  <c r="J371" i="1" s="1"/>
  <c r="K371" i="1" s="1"/>
  <c r="H370" i="1"/>
  <c r="I370" i="1" s="1"/>
  <c r="J370" i="1" s="1"/>
  <c r="K370" i="1" s="1"/>
  <c r="H369" i="1"/>
  <c r="I369" i="1" s="1"/>
  <c r="J369" i="1" s="1"/>
  <c r="H368" i="1"/>
  <c r="I368" i="1" s="1"/>
  <c r="J368" i="1" s="1"/>
  <c r="L368" i="1" s="1"/>
  <c r="H367" i="1"/>
  <c r="I367" i="1" s="1"/>
  <c r="J367" i="1" s="1"/>
  <c r="K367" i="1" s="1"/>
  <c r="H366" i="1"/>
  <c r="I366" i="1" s="1"/>
  <c r="J366" i="1" s="1"/>
  <c r="K366" i="1" s="1"/>
  <c r="H365" i="1"/>
  <c r="I365" i="1" s="1"/>
  <c r="J365" i="1" s="1"/>
  <c r="K365" i="1" s="1"/>
  <c r="H364" i="1"/>
  <c r="I364" i="1" s="1"/>
  <c r="J364" i="1" s="1"/>
  <c r="L364" i="1" s="1"/>
  <c r="H363" i="1"/>
  <c r="I363" i="1" s="1"/>
  <c r="J363" i="1" s="1"/>
  <c r="K363" i="1" s="1"/>
  <c r="H362" i="1"/>
  <c r="I362" i="1" s="1"/>
  <c r="J362" i="1" s="1"/>
  <c r="K362" i="1" s="1"/>
  <c r="H361" i="1"/>
  <c r="I361" i="1" s="1"/>
  <c r="J361" i="1" s="1"/>
  <c r="H360" i="1"/>
  <c r="I360" i="1" s="1"/>
  <c r="J360" i="1" s="1"/>
  <c r="L360" i="1" s="1"/>
  <c r="H359" i="1"/>
  <c r="I359" i="1" s="1"/>
  <c r="J359" i="1" s="1"/>
  <c r="K359" i="1" s="1"/>
  <c r="I358" i="1"/>
  <c r="J358" i="1" s="1"/>
  <c r="K358" i="1" s="1"/>
  <c r="H358" i="1"/>
  <c r="H357" i="1"/>
  <c r="I357" i="1" s="1"/>
  <c r="J357" i="1" s="1"/>
  <c r="H356" i="1"/>
  <c r="I356" i="1" s="1"/>
  <c r="J356" i="1" s="1"/>
  <c r="L356" i="1" s="1"/>
  <c r="H355" i="1"/>
  <c r="I355" i="1" s="1"/>
  <c r="J355" i="1" s="1"/>
  <c r="H354" i="1"/>
  <c r="I354" i="1" s="1"/>
  <c r="J354" i="1" s="1"/>
  <c r="L354" i="1" s="1"/>
  <c r="H353" i="1"/>
  <c r="I353" i="1" s="1"/>
  <c r="J353" i="1" s="1"/>
  <c r="H352" i="1"/>
  <c r="I352" i="1" s="1"/>
  <c r="J352" i="1" s="1"/>
  <c r="L352" i="1" s="1"/>
  <c r="H351" i="1"/>
  <c r="I351" i="1" s="1"/>
  <c r="J351" i="1" s="1"/>
  <c r="H350" i="1"/>
  <c r="I350" i="1" s="1"/>
  <c r="J350" i="1" s="1"/>
  <c r="L350" i="1" s="1"/>
  <c r="H349" i="1"/>
  <c r="I349" i="1" s="1"/>
  <c r="J349" i="1" s="1"/>
  <c r="H348" i="1"/>
  <c r="I348" i="1" s="1"/>
  <c r="J348" i="1" s="1"/>
  <c r="L348" i="1" s="1"/>
  <c r="H347" i="1"/>
  <c r="I347" i="1" s="1"/>
  <c r="J347" i="1" s="1"/>
  <c r="H346" i="1"/>
  <c r="I346" i="1" s="1"/>
  <c r="J346" i="1" s="1"/>
  <c r="L346" i="1" s="1"/>
  <c r="H345" i="1"/>
  <c r="I345" i="1" s="1"/>
  <c r="J345" i="1" s="1"/>
  <c r="H344" i="1"/>
  <c r="I344" i="1" s="1"/>
  <c r="J344" i="1" s="1"/>
  <c r="L344" i="1" s="1"/>
  <c r="H343" i="1"/>
  <c r="I343" i="1" s="1"/>
  <c r="J343" i="1" s="1"/>
  <c r="H342" i="1"/>
  <c r="I342" i="1" s="1"/>
  <c r="J342" i="1" s="1"/>
  <c r="L342" i="1" s="1"/>
  <c r="H341" i="1"/>
  <c r="I341" i="1" s="1"/>
  <c r="J341" i="1" s="1"/>
  <c r="H340" i="1"/>
  <c r="I340" i="1" s="1"/>
  <c r="J340" i="1" s="1"/>
  <c r="L340" i="1" s="1"/>
  <c r="H339" i="1"/>
  <c r="I339" i="1" s="1"/>
  <c r="J339" i="1" s="1"/>
  <c r="I338" i="1"/>
  <c r="J338" i="1" s="1"/>
  <c r="L338" i="1" s="1"/>
  <c r="H338" i="1"/>
  <c r="H337" i="1"/>
  <c r="I337" i="1" s="1"/>
  <c r="J337" i="1" s="1"/>
  <c r="H336" i="1"/>
  <c r="I336" i="1" s="1"/>
  <c r="J336" i="1" s="1"/>
  <c r="L336" i="1" s="1"/>
  <c r="H335" i="1"/>
  <c r="I335" i="1" s="1"/>
  <c r="J335" i="1" s="1"/>
  <c r="H334" i="1"/>
  <c r="I334" i="1" s="1"/>
  <c r="J334" i="1" s="1"/>
  <c r="L334" i="1" s="1"/>
  <c r="H333" i="1"/>
  <c r="I333" i="1" s="1"/>
  <c r="J333" i="1" s="1"/>
  <c r="H332" i="1"/>
  <c r="I332" i="1" s="1"/>
  <c r="J332" i="1" s="1"/>
  <c r="L332" i="1" s="1"/>
  <c r="H331" i="1"/>
  <c r="I331" i="1" s="1"/>
  <c r="J331" i="1" s="1"/>
  <c r="I330" i="1"/>
  <c r="J330" i="1" s="1"/>
  <c r="L330" i="1" s="1"/>
  <c r="H330" i="1"/>
  <c r="H329" i="1"/>
  <c r="I329" i="1" s="1"/>
  <c r="J329" i="1" s="1"/>
  <c r="H328" i="1"/>
  <c r="I328" i="1" s="1"/>
  <c r="J328" i="1" s="1"/>
  <c r="L328" i="1" s="1"/>
  <c r="H327" i="1"/>
  <c r="I327" i="1" s="1"/>
  <c r="J327" i="1" s="1"/>
  <c r="H326" i="1"/>
  <c r="I326" i="1" s="1"/>
  <c r="J326" i="1" s="1"/>
  <c r="L326" i="1" s="1"/>
  <c r="H325" i="1"/>
  <c r="I325" i="1" s="1"/>
  <c r="J325" i="1" s="1"/>
  <c r="H324" i="1"/>
  <c r="I324" i="1" s="1"/>
  <c r="J324" i="1" s="1"/>
  <c r="L324" i="1" s="1"/>
  <c r="H323" i="1"/>
  <c r="I323" i="1" s="1"/>
  <c r="J323" i="1" s="1"/>
  <c r="H322" i="1"/>
  <c r="I322" i="1" s="1"/>
  <c r="J322" i="1" s="1"/>
  <c r="L322" i="1" s="1"/>
  <c r="H321" i="1"/>
  <c r="I321" i="1" s="1"/>
  <c r="J321" i="1" s="1"/>
  <c r="I320" i="1"/>
  <c r="J320" i="1" s="1"/>
  <c r="L320" i="1" s="1"/>
  <c r="H320" i="1"/>
  <c r="H319" i="1"/>
  <c r="I319" i="1" s="1"/>
  <c r="J319" i="1" s="1"/>
  <c r="I318" i="1"/>
  <c r="J318" i="1" s="1"/>
  <c r="L318" i="1" s="1"/>
  <c r="H318" i="1"/>
  <c r="H317" i="1"/>
  <c r="I317" i="1" s="1"/>
  <c r="J317" i="1" s="1"/>
  <c r="H316" i="1"/>
  <c r="I316" i="1" s="1"/>
  <c r="J316" i="1" s="1"/>
  <c r="H315" i="1"/>
  <c r="I315" i="1" s="1"/>
  <c r="J315" i="1" s="1"/>
  <c r="J314" i="1"/>
  <c r="L314" i="1" s="1"/>
  <c r="H314" i="1"/>
  <c r="I314" i="1" s="1"/>
  <c r="H313" i="1"/>
  <c r="I313" i="1" s="1"/>
  <c r="J313" i="1" s="1"/>
  <c r="H312" i="1"/>
  <c r="I312" i="1" s="1"/>
  <c r="J312" i="1" s="1"/>
  <c r="H311" i="1"/>
  <c r="I311" i="1" s="1"/>
  <c r="J311" i="1" s="1"/>
  <c r="H310" i="1"/>
  <c r="I310" i="1" s="1"/>
  <c r="J310" i="1" s="1"/>
  <c r="L310" i="1" s="1"/>
  <c r="H309" i="1"/>
  <c r="I309" i="1" s="1"/>
  <c r="J309" i="1" s="1"/>
  <c r="H308" i="1"/>
  <c r="I308" i="1" s="1"/>
  <c r="J308" i="1" s="1"/>
  <c r="H307" i="1"/>
  <c r="I307" i="1" s="1"/>
  <c r="J307" i="1" s="1"/>
  <c r="H306" i="1"/>
  <c r="I306" i="1" s="1"/>
  <c r="J306" i="1" s="1"/>
  <c r="L306" i="1" s="1"/>
  <c r="H305" i="1"/>
  <c r="I305" i="1" s="1"/>
  <c r="J305" i="1" s="1"/>
  <c r="H304" i="1"/>
  <c r="I304" i="1" s="1"/>
  <c r="J304" i="1" s="1"/>
  <c r="H303" i="1"/>
  <c r="I303" i="1" s="1"/>
  <c r="J303" i="1" s="1"/>
  <c r="H302" i="1"/>
  <c r="I302" i="1" s="1"/>
  <c r="J302" i="1" s="1"/>
  <c r="L302" i="1" s="1"/>
  <c r="H301" i="1"/>
  <c r="I301" i="1" s="1"/>
  <c r="J301" i="1" s="1"/>
  <c r="H300" i="1"/>
  <c r="I300" i="1" s="1"/>
  <c r="J300" i="1" s="1"/>
  <c r="H299" i="1"/>
  <c r="I299" i="1" s="1"/>
  <c r="J299" i="1" s="1"/>
  <c r="J298" i="1"/>
  <c r="L298" i="1" s="1"/>
  <c r="H298" i="1"/>
  <c r="I298" i="1" s="1"/>
  <c r="H297" i="1"/>
  <c r="I297" i="1" s="1"/>
  <c r="J297" i="1" s="1"/>
  <c r="H296" i="1"/>
  <c r="I296" i="1" s="1"/>
  <c r="J296" i="1" s="1"/>
  <c r="H295" i="1"/>
  <c r="I295" i="1" s="1"/>
  <c r="J295" i="1" s="1"/>
  <c r="H294" i="1"/>
  <c r="I294" i="1" s="1"/>
  <c r="J294" i="1" s="1"/>
  <c r="L294" i="1" s="1"/>
  <c r="H293" i="1"/>
  <c r="I293" i="1" s="1"/>
  <c r="J293" i="1" s="1"/>
  <c r="H292" i="1"/>
  <c r="I292" i="1" s="1"/>
  <c r="J292" i="1" s="1"/>
  <c r="H291" i="1"/>
  <c r="I291" i="1" s="1"/>
  <c r="J291" i="1" s="1"/>
  <c r="J290" i="1"/>
  <c r="L290" i="1" s="1"/>
  <c r="H290" i="1"/>
  <c r="I290" i="1" s="1"/>
  <c r="H289" i="1"/>
  <c r="I289" i="1" s="1"/>
  <c r="J289" i="1" s="1"/>
  <c r="H288" i="1"/>
  <c r="I288" i="1" s="1"/>
  <c r="J288" i="1" s="1"/>
  <c r="H287" i="1"/>
  <c r="I287" i="1" s="1"/>
  <c r="J287" i="1" s="1"/>
  <c r="H286" i="1"/>
  <c r="I286" i="1" s="1"/>
  <c r="J286" i="1" s="1"/>
  <c r="L286" i="1" s="1"/>
  <c r="H285" i="1"/>
  <c r="I285" i="1" s="1"/>
  <c r="J285" i="1" s="1"/>
  <c r="H284" i="1"/>
  <c r="I284" i="1" s="1"/>
  <c r="J284" i="1" s="1"/>
  <c r="H283" i="1"/>
  <c r="I283" i="1" s="1"/>
  <c r="J283" i="1" s="1"/>
  <c r="H282" i="1"/>
  <c r="I282" i="1" s="1"/>
  <c r="J282" i="1" s="1"/>
  <c r="L282" i="1" s="1"/>
  <c r="H281" i="1"/>
  <c r="I281" i="1" s="1"/>
  <c r="J281" i="1" s="1"/>
  <c r="H280" i="1"/>
  <c r="I280" i="1" s="1"/>
  <c r="J280" i="1" s="1"/>
  <c r="H279" i="1"/>
  <c r="I279" i="1" s="1"/>
  <c r="J279" i="1" s="1"/>
  <c r="H278" i="1"/>
  <c r="I278" i="1" s="1"/>
  <c r="J278" i="1" s="1"/>
  <c r="L278" i="1" s="1"/>
  <c r="H277" i="1"/>
  <c r="I277" i="1" s="1"/>
  <c r="J277" i="1" s="1"/>
  <c r="H276" i="1"/>
  <c r="I276" i="1" s="1"/>
  <c r="J276" i="1" s="1"/>
  <c r="H275" i="1"/>
  <c r="I275" i="1" s="1"/>
  <c r="J275" i="1" s="1"/>
  <c r="H274" i="1"/>
  <c r="I274" i="1" s="1"/>
  <c r="J274" i="1" s="1"/>
  <c r="L274" i="1" s="1"/>
  <c r="H273" i="1"/>
  <c r="I273" i="1" s="1"/>
  <c r="J273" i="1" s="1"/>
  <c r="H272" i="1"/>
  <c r="I272" i="1" s="1"/>
  <c r="J272" i="1" s="1"/>
  <c r="H271" i="1"/>
  <c r="I271" i="1" s="1"/>
  <c r="J271" i="1" s="1"/>
  <c r="I270" i="1"/>
  <c r="J270" i="1" s="1"/>
  <c r="L270" i="1" s="1"/>
  <c r="H270" i="1"/>
  <c r="H269" i="1"/>
  <c r="I269" i="1" s="1"/>
  <c r="J269" i="1" s="1"/>
  <c r="H268" i="1"/>
  <c r="I268" i="1" s="1"/>
  <c r="J268" i="1" s="1"/>
  <c r="H267" i="1"/>
  <c r="I267" i="1" s="1"/>
  <c r="J267" i="1" s="1"/>
  <c r="J266" i="1"/>
  <c r="L266" i="1" s="1"/>
  <c r="H266" i="1"/>
  <c r="I266" i="1" s="1"/>
  <c r="H265" i="1"/>
  <c r="I265" i="1" s="1"/>
  <c r="J265" i="1" s="1"/>
  <c r="H264" i="1"/>
  <c r="I264" i="1" s="1"/>
  <c r="J264" i="1" s="1"/>
  <c r="H263" i="1"/>
  <c r="I263" i="1" s="1"/>
  <c r="J263" i="1" s="1"/>
  <c r="H262" i="1"/>
  <c r="I262" i="1" s="1"/>
  <c r="J262" i="1" s="1"/>
  <c r="L262" i="1" s="1"/>
  <c r="H261" i="1"/>
  <c r="I261" i="1" s="1"/>
  <c r="J261" i="1" s="1"/>
  <c r="H260" i="1"/>
  <c r="I260" i="1" s="1"/>
  <c r="J260" i="1" s="1"/>
  <c r="H259" i="1"/>
  <c r="I259" i="1" s="1"/>
  <c r="J259" i="1" s="1"/>
  <c r="H258" i="1"/>
  <c r="I258" i="1" s="1"/>
  <c r="J258" i="1" s="1"/>
  <c r="L258" i="1" s="1"/>
  <c r="H257" i="1"/>
  <c r="I257" i="1" s="1"/>
  <c r="J257" i="1" s="1"/>
  <c r="H256" i="1"/>
  <c r="I256" i="1" s="1"/>
  <c r="J256" i="1" s="1"/>
  <c r="H255" i="1"/>
  <c r="I255" i="1" s="1"/>
  <c r="J255" i="1" s="1"/>
  <c r="H254" i="1"/>
  <c r="I254" i="1" s="1"/>
  <c r="J254" i="1" s="1"/>
  <c r="L254" i="1" s="1"/>
  <c r="H253" i="1"/>
  <c r="I253" i="1" s="1"/>
  <c r="J253" i="1" s="1"/>
  <c r="L253" i="1" s="1"/>
  <c r="K252" i="1"/>
  <c r="H252" i="1"/>
  <c r="I252" i="1" s="1"/>
  <c r="J252" i="1" s="1"/>
  <c r="L252" i="1" s="1"/>
  <c r="H251" i="1"/>
  <c r="I251" i="1" s="1"/>
  <c r="J251" i="1" s="1"/>
  <c r="I250" i="1"/>
  <c r="J250" i="1" s="1"/>
  <c r="H250" i="1"/>
  <c r="H249" i="1"/>
  <c r="I249" i="1" s="1"/>
  <c r="J249" i="1" s="1"/>
  <c r="L249" i="1" s="1"/>
  <c r="H248" i="1"/>
  <c r="I248" i="1" s="1"/>
  <c r="J248" i="1" s="1"/>
  <c r="H247" i="1"/>
  <c r="I247" i="1" s="1"/>
  <c r="J247" i="1" s="1"/>
  <c r="H246" i="1"/>
  <c r="I246" i="1" s="1"/>
  <c r="J246" i="1" s="1"/>
  <c r="H245" i="1"/>
  <c r="I245" i="1" s="1"/>
  <c r="J245" i="1" s="1"/>
  <c r="L245" i="1" s="1"/>
  <c r="H244" i="1"/>
  <c r="I244" i="1" s="1"/>
  <c r="J244" i="1" s="1"/>
  <c r="L244" i="1" s="1"/>
  <c r="H243" i="1"/>
  <c r="I243" i="1" s="1"/>
  <c r="J243" i="1" s="1"/>
  <c r="H242" i="1"/>
  <c r="I242" i="1" s="1"/>
  <c r="J242" i="1" s="1"/>
  <c r="H241" i="1"/>
  <c r="I241" i="1" s="1"/>
  <c r="J241" i="1" s="1"/>
  <c r="L241" i="1" s="1"/>
  <c r="H240" i="1"/>
  <c r="I240" i="1" s="1"/>
  <c r="J240" i="1" s="1"/>
  <c r="L240" i="1" s="1"/>
  <c r="H239" i="1"/>
  <c r="I239" i="1" s="1"/>
  <c r="J239" i="1" s="1"/>
  <c r="H238" i="1"/>
  <c r="I238" i="1" s="1"/>
  <c r="J238" i="1" s="1"/>
  <c r="H237" i="1"/>
  <c r="I237" i="1" s="1"/>
  <c r="J237" i="1" s="1"/>
  <c r="L237" i="1" s="1"/>
  <c r="H236" i="1"/>
  <c r="I236" i="1" s="1"/>
  <c r="J236" i="1" s="1"/>
  <c r="L236" i="1" s="1"/>
  <c r="H235" i="1"/>
  <c r="I235" i="1" s="1"/>
  <c r="J235" i="1" s="1"/>
  <c r="H234" i="1"/>
  <c r="I234" i="1" s="1"/>
  <c r="J234" i="1" s="1"/>
  <c r="H233" i="1"/>
  <c r="I233" i="1" s="1"/>
  <c r="J233" i="1" s="1"/>
  <c r="L233" i="1" s="1"/>
  <c r="K232" i="1"/>
  <c r="H232" i="1"/>
  <c r="I232" i="1" s="1"/>
  <c r="J232" i="1" s="1"/>
  <c r="L232" i="1" s="1"/>
  <c r="H231" i="1"/>
  <c r="I231" i="1" s="1"/>
  <c r="J231" i="1" s="1"/>
  <c r="J230" i="1"/>
  <c r="I230" i="1"/>
  <c r="H230" i="1"/>
  <c r="H229" i="1"/>
  <c r="I229" i="1" s="1"/>
  <c r="J229" i="1" s="1"/>
  <c r="H228" i="1"/>
  <c r="I228" i="1" s="1"/>
  <c r="J228" i="1" s="1"/>
  <c r="L228" i="1" s="1"/>
  <c r="H227" i="1"/>
  <c r="I227" i="1" s="1"/>
  <c r="J227" i="1" s="1"/>
  <c r="H226" i="1"/>
  <c r="I226" i="1" s="1"/>
  <c r="J226" i="1" s="1"/>
  <c r="H225" i="1"/>
  <c r="I225" i="1" s="1"/>
  <c r="J225" i="1" s="1"/>
  <c r="H224" i="1"/>
  <c r="I224" i="1" s="1"/>
  <c r="J224" i="1" s="1"/>
  <c r="L224" i="1" s="1"/>
  <c r="H223" i="1"/>
  <c r="I223" i="1" s="1"/>
  <c r="J223" i="1" s="1"/>
  <c r="H222" i="1"/>
  <c r="I222" i="1" s="1"/>
  <c r="J222" i="1" s="1"/>
  <c r="H221" i="1"/>
  <c r="I221" i="1" s="1"/>
  <c r="J221" i="1" s="1"/>
  <c r="L221" i="1" s="1"/>
  <c r="H220" i="1"/>
  <c r="I220" i="1" s="1"/>
  <c r="J220" i="1" s="1"/>
  <c r="L220" i="1" s="1"/>
  <c r="H219" i="1"/>
  <c r="I219" i="1" s="1"/>
  <c r="J219" i="1" s="1"/>
  <c r="H218" i="1"/>
  <c r="I218" i="1" s="1"/>
  <c r="J218" i="1" s="1"/>
  <c r="H217" i="1"/>
  <c r="I217" i="1" s="1"/>
  <c r="J217" i="1" s="1"/>
  <c r="L217" i="1" s="1"/>
  <c r="H216" i="1"/>
  <c r="I216" i="1" s="1"/>
  <c r="J216" i="1" s="1"/>
  <c r="H215" i="1"/>
  <c r="I215" i="1" s="1"/>
  <c r="J215" i="1" s="1"/>
  <c r="H214" i="1"/>
  <c r="I214" i="1" s="1"/>
  <c r="J214" i="1" s="1"/>
  <c r="H213" i="1"/>
  <c r="I213" i="1" s="1"/>
  <c r="J213" i="1" s="1"/>
  <c r="L213" i="1" s="1"/>
  <c r="H212" i="1"/>
  <c r="I212" i="1" s="1"/>
  <c r="J212" i="1" s="1"/>
  <c r="L212" i="1" s="1"/>
  <c r="H211" i="1"/>
  <c r="I211" i="1" s="1"/>
  <c r="J211" i="1" s="1"/>
  <c r="H210" i="1"/>
  <c r="I210" i="1" s="1"/>
  <c r="J210" i="1" s="1"/>
  <c r="H209" i="1"/>
  <c r="I209" i="1" s="1"/>
  <c r="J209" i="1" s="1"/>
  <c r="L209" i="1" s="1"/>
  <c r="H208" i="1"/>
  <c r="I208" i="1" s="1"/>
  <c r="J208" i="1" s="1"/>
  <c r="L208" i="1" s="1"/>
  <c r="H207" i="1"/>
  <c r="I207" i="1" s="1"/>
  <c r="J207" i="1" s="1"/>
  <c r="J206" i="1"/>
  <c r="H206" i="1"/>
  <c r="I206" i="1" s="1"/>
  <c r="H205" i="1"/>
  <c r="I205" i="1" s="1"/>
  <c r="J205" i="1" s="1"/>
  <c r="L205" i="1" s="1"/>
  <c r="H204" i="1"/>
  <c r="I204" i="1" s="1"/>
  <c r="J204" i="1" s="1"/>
  <c r="L204" i="1" s="1"/>
  <c r="H203" i="1"/>
  <c r="I203" i="1" s="1"/>
  <c r="J203" i="1" s="1"/>
  <c r="I202" i="1"/>
  <c r="J202" i="1" s="1"/>
  <c r="H202" i="1"/>
  <c r="H201" i="1"/>
  <c r="I201" i="1" s="1"/>
  <c r="J201" i="1" s="1"/>
  <c r="L201" i="1" s="1"/>
  <c r="H200" i="1"/>
  <c r="I200" i="1" s="1"/>
  <c r="J200" i="1" s="1"/>
  <c r="L200" i="1" s="1"/>
  <c r="H199" i="1"/>
  <c r="I199" i="1" s="1"/>
  <c r="J199" i="1" s="1"/>
  <c r="H198" i="1"/>
  <c r="I198" i="1" s="1"/>
  <c r="J198" i="1" s="1"/>
  <c r="H197" i="1"/>
  <c r="I197" i="1" s="1"/>
  <c r="J197" i="1" s="1"/>
  <c r="H196" i="1"/>
  <c r="I196" i="1" s="1"/>
  <c r="J196" i="1" s="1"/>
  <c r="L196" i="1" s="1"/>
  <c r="J195" i="1"/>
  <c r="H195" i="1"/>
  <c r="I195" i="1" s="1"/>
  <c r="H194" i="1"/>
  <c r="I194" i="1" s="1"/>
  <c r="J194" i="1" s="1"/>
  <c r="H193" i="1"/>
  <c r="I193" i="1" s="1"/>
  <c r="J193" i="1" s="1"/>
  <c r="H192" i="1"/>
  <c r="I192" i="1" s="1"/>
  <c r="J192" i="1" s="1"/>
  <c r="L192" i="1" s="1"/>
  <c r="H191" i="1"/>
  <c r="I191" i="1" s="1"/>
  <c r="J191" i="1" s="1"/>
  <c r="H190" i="1"/>
  <c r="I190" i="1" s="1"/>
  <c r="J190" i="1" s="1"/>
  <c r="H189" i="1"/>
  <c r="I189" i="1" s="1"/>
  <c r="J189" i="1" s="1"/>
  <c r="L189" i="1" s="1"/>
  <c r="H188" i="1"/>
  <c r="I188" i="1" s="1"/>
  <c r="J188" i="1" s="1"/>
  <c r="L188" i="1" s="1"/>
  <c r="H187" i="1"/>
  <c r="I187" i="1" s="1"/>
  <c r="J187" i="1" s="1"/>
  <c r="H186" i="1"/>
  <c r="I186" i="1" s="1"/>
  <c r="J186" i="1" s="1"/>
  <c r="H185" i="1"/>
  <c r="I185" i="1" s="1"/>
  <c r="J185" i="1" s="1"/>
  <c r="L185" i="1" s="1"/>
  <c r="H184" i="1"/>
  <c r="I184" i="1" s="1"/>
  <c r="J184" i="1" s="1"/>
  <c r="H183" i="1"/>
  <c r="I183" i="1" s="1"/>
  <c r="J183" i="1" s="1"/>
  <c r="H182" i="1"/>
  <c r="I182" i="1" s="1"/>
  <c r="J182" i="1" s="1"/>
  <c r="H181" i="1"/>
  <c r="I181" i="1" s="1"/>
  <c r="J181" i="1" s="1"/>
  <c r="L181" i="1" s="1"/>
  <c r="H180" i="1"/>
  <c r="I180" i="1" s="1"/>
  <c r="J180" i="1" s="1"/>
  <c r="L180" i="1" s="1"/>
  <c r="J179" i="1"/>
  <c r="H179" i="1"/>
  <c r="I179" i="1" s="1"/>
  <c r="H178" i="1"/>
  <c r="I178" i="1" s="1"/>
  <c r="J178" i="1" s="1"/>
  <c r="H177" i="1"/>
  <c r="I177" i="1" s="1"/>
  <c r="J177" i="1" s="1"/>
  <c r="L177" i="1" s="1"/>
  <c r="H176" i="1"/>
  <c r="I176" i="1" s="1"/>
  <c r="J176" i="1" s="1"/>
  <c r="L176" i="1" s="1"/>
  <c r="H175" i="1"/>
  <c r="I175" i="1" s="1"/>
  <c r="J175" i="1" s="1"/>
  <c r="H174" i="1"/>
  <c r="I174" i="1" s="1"/>
  <c r="J174" i="1" s="1"/>
  <c r="H173" i="1"/>
  <c r="I173" i="1" s="1"/>
  <c r="J173" i="1" s="1"/>
  <c r="L173" i="1" s="1"/>
  <c r="K172" i="1"/>
  <c r="H172" i="1"/>
  <c r="I172" i="1" s="1"/>
  <c r="J172" i="1" s="1"/>
  <c r="L172" i="1" s="1"/>
  <c r="H171" i="1"/>
  <c r="I171" i="1" s="1"/>
  <c r="J171" i="1" s="1"/>
  <c r="H170" i="1"/>
  <c r="I170" i="1" s="1"/>
  <c r="J170" i="1" s="1"/>
  <c r="H169" i="1"/>
  <c r="I169" i="1" s="1"/>
  <c r="J169" i="1" s="1"/>
  <c r="L169" i="1" s="1"/>
  <c r="H168" i="1"/>
  <c r="I168" i="1" s="1"/>
  <c r="J168" i="1" s="1"/>
  <c r="H167" i="1"/>
  <c r="I167" i="1" s="1"/>
  <c r="J167" i="1" s="1"/>
  <c r="H166" i="1"/>
  <c r="I166" i="1" s="1"/>
  <c r="J166" i="1" s="1"/>
  <c r="H165" i="1"/>
  <c r="I165" i="1" s="1"/>
  <c r="J165" i="1" s="1"/>
  <c r="L165" i="1" s="1"/>
  <c r="H164" i="1"/>
  <c r="I164" i="1" s="1"/>
  <c r="J164" i="1" s="1"/>
  <c r="H163" i="1"/>
  <c r="I163" i="1" s="1"/>
  <c r="J163" i="1" s="1"/>
  <c r="H162" i="1"/>
  <c r="I162" i="1" s="1"/>
  <c r="J162" i="1" s="1"/>
  <c r="J161" i="1"/>
  <c r="L161" i="1" s="1"/>
  <c r="H161" i="1"/>
  <c r="I161" i="1" s="1"/>
  <c r="H160" i="1"/>
  <c r="I160" i="1" s="1"/>
  <c r="J160" i="1" s="1"/>
  <c r="H159" i="1"/>
  <c r="I159" i="1" s="1"/>
  <c r="J159" i="1" s="1"/>
  <c r="H158" i="1"/>
  <c r="I158" i="1" s="1"/>
  <c r="J158" i="1" s="1"/>
  <c r="H157" i="1"/>
  <c r="I157" i="1" s="1"/>
  <c r="J157" i="1" s="1"/>
  <c r="L157" i="1" s="1"/>
  <c r="H156" i="1"/>
  <c r="I156" i="1" s="1"/>
  <c r="J156" i="1" s="1"/>
  <c r="H155" i="1"/>
  <c r="I155" i="1" s="1"/>
  <c r="J155" i="1" s="1"/>
  <c r="H154" i="1"/>
  <c r="I154" i="1" s="1"/>
  <c r="J154" i="1" s="1"/>
  <c r="H153" i="1"/>
  <c r="I153" i="1" s="1"/>
  <c r="J153" i="1" s="1"/>
  <c r="L153" i="1" s="1"/>
  <c r="H152" i="1"/>
  <c r="I152" i="1" s="1"/>
  <c r="J152" i="1" s="1"/>
  <c r="H151" i="1"/>
  <c r="I151" i="1" s="1"/>
  <c r="J151" i="1" s="1"/>
  <c r="H150" i="1"/>
  <c r="I150" i="1" s="1"/>
  <c r="J150" i="1" s="1"/>
  <c r="H149" i="1"/>
  <c r="I149" i="1" s="1"/>
  <c r="J149" i="1" s="1"/>
  <c r="L149" i="1" s="1"/>
  <c r="H148" i="1"/>
  <c r="I148" i="1" s="1"/>
  <c r="J148" i="1" s="1"/>
  <c r="H147" i="1"/>
  <c r="I147" i="1" s="1"/>
  <c r="J147" i="1" s="1"/>
  <c r="I146" i="1"/>
  <c r="J146" i="1" s="1"/>
  <c r="H146" i="1"/>
  <c r="H145" i="1"/>
  <c r="I145" i="1" s="1"/>
  <c r="J145" i="1" s="1"/>
  <c r="L145" i="1" s="1"/>
  <c r="H144" i="1"/>
  <c r="I144" i="1" s="1"/>
  <c r="J144" i="1" s="1"/>
  <c r="H143" i="1"/>
  <c r="I143" i="1" s="1"/>
  <c r="J143" i="1" s="1"/>
  <c r="H142" i="1"/>
  <c r="I142" i="1" s="1"/>
  <c r="J142" i="1" s="1"/>
  <c r="H141" i="1"/>
  <c r="I141" i="1" s="1"/>
  <c r="J141" i="1" s="1"/>
  <c r="L141" i="1" s="1"/>
  <c r="H140" i="1"/>
  <c r="I140" i="1" s="1"/>
  <c r="J140" i="1" s="1"/>
  <c r="H139" i="1"/>
  <c r="I139" i="1" s="1"/>
  <c r="J139" i="1" s="1"/>
  <c r="I138" i="1"/>
  <c r="J138" i="1" s="1"/>
  <c r="H138" i="1"/>
  <c r="J137" i="1"/>
  <c r="L137" i="1" s="1"/>
  <c r="H137" i="1"/>
  <c r="I137" i="1" s="1"/>
  <c r="H136" i="1"/>
  <c r="I136" i="1" s="1"/>
  <c r="J136" i="1" s="1"/>
  <c r="H135" i="1"/>
  <c r="I135" i="1" s="1"/>
  <c r="J135" i="1" s="1"/>
  <c r="H134" i="1"/>
  <c r="I134" i="1" s="1"/>
  <c r="J134" i="1" s="1"/>
  <c r="H133" i="1"/>
  <c r="I133" i="1" s="1"/>
  <c r="J133" i="1" s="1"/>
  <c r="L133" i="1" s="1"/>
  <c r="H132" i="1"/>
  <c r="I132" i="1" s="1"/>
  <c r="J132" i="1" s="1"/>
  <c r="H131" i="1"/>
  <c r="I131" i="1" s="1"/>
  <c r="J131" i="1" s="1"/>
  <c r="H130" i="1"/>
  <c r="I130" i="1" s="1"/>
  <c r="J130" i="1" s="1"/>
  <c r="J129" i="1"/>
  <c r="L129" i="1" s="1"/>
  <c r="H129" i="1"/>
  <c r="I129" i="1" s="1"/>
  <c r="H128" i="1"/>
  <c r="I128" i="1" s="1"/>
  <c r="J128" i="1" s="1"/>
  <c r="H127" i="1"/>
  <c r="I127" i="1" s="1"/>
  <c r="J127" i="1" s="1"/>
  <c r="J126" i="1"/>
  <c r="H126" i="1"/>
  <c r="I126" i="1" s="1"/>
  <c r="H125" i="1"/>
  <c r="I125" i="1" s="1"/>
  <c r="J125" i="1" s="1"/>
  <c r="L125" i="1" s="1"/>
  <c r="H124" i="1"/>
  <c r="I124" i="1" s="1"/>
  <c r="J124" i="1" s="1"/>
  <c r="H123" i="1"/>
  <c r="I123" i="1" s="1"/>
  <c r="J123" i="1" s="1"/>
  <c r="I122" i="1"/>
  <c r="J122" i="1" s="1"/>
  <c r="H122" i="1"/>
  <c r="J121" i="1"/>
  <c r="L121" i="1" s="1"/>
  <c r="H121" i="1"/>
  <c r="I121" i="1" s="1"/>
  <c r="H120" i="1"/>
  <c r="I120" i="1" s="1"/>
  <c r="J120" i="1" s="1"/>
  <c r="H119" i="1"/>
  <c r="I119" i="1" s="1"/>
  <c r="J119" i="1" s="1"/>
  <c r="H118" i="1"/>
  <c r="I118" i="1" s="1"/>
  <c r="J118" i="1" s="1"/>
  <c r="H117" i="1"/>
  <c r="I117" i="1" s="1"/>
  <c r="J117" i="1" s="1"/>
  <c r="L117" i="1" s="1"/>
  <c r="I116" i="1"/>
  <c r="J116" i="1" s="1"/>
  <c r="H116" i="1"/>
  <c r="H115" i="1"/>
  <c r="I115" i="1" s="1"/>
  <c r="J115" i="1" s="1"/>
  <c r="L115" i="1" s="1"/>
  <c r="I114" i="1"/>
  <c r="J114" i="1" s="1"/>
  <c r="K114" i="1" s="1"/>
  <c r="H114" i="1"/>
  <c r="H113" i="1"/>
  <c r="I113" i="1" s="1"/>
  <c r="J113" i="1" s="1"/>
  <c r="H112" i="1"/>
  <c r="I112" i="1" s="1"/>
  <c r="J112" i="1" s="1"/>
  <c r="H111" i="1"/>
  <c r="I111" i="1" s="1"/>
  <c r="J111" i="1" s="1"/>
  <c r="L111" i="1" s="1"/>
  <c r="H110" i="1"/>
  <c r="I110" i="1" s="1"/>
  <c r="J110" i="1" s="1"/>
  <c r="L110" i="1" s="1"/>
  <c r="H109" i="1"/>
  <c r="I109" i="1" s="1"/>
  <c r="J109" i="1" s="1"/>
  <c r="I108" i="1"/>
  <c r="J108" i="1" s="1"/>
  <c r="H108" i="1"/>
  <c r="H107" i="1"/>
  <c r="I107" i="1" s="1"/>
  <c r="J107" i="1" s="1"/>
  <c r="L107" i="1" s="1"/>
  <c r="H106" i="1"/>
  <c r="I106" i="1" s="1"/>
  <c r="J106" i="1" s="1"/>
  <c r="K106" i="1" s="1"/>
  <c r="H105" i="1"/>
  <c r="I105" i="1" s="1"/>
  <c r="J105" i="1" s="1"/>
  <c r="H104" i="1"/>
  <c r="I104" i="1" s="1"/>
  <c r="J104" i="1" s="1"/>
  <c r="H103" i="1"/>
  <c r="I103" i="1" s="1"/>
  <c r="J103" i="1" s="1"/>
  <c r="L103" i="1" s="1"/>
  <c r="H102" i="1"/>
  <c r="I102" i="1" s="1"/>
  <c r="J102" i="1" s="1"/>
  <c r="K102" i="1" s="1"/>
  <c r="H101" i="1"/>
  <c r="I101" i="1" s="1"/>
  <c r="J101" i="1" s="1"/>
  <c r="I100" i="1"/>
  <c r="J100" i="1" s="1"/>
  <c r="H100" i="1"/>
  <c r="H99" i="1"/>
  <c r="I99" i="1" s="1"/>
  <c r="J99" i="1" s="1"/>
  <c r="K99" i="1" s="1"/>
  <c r="I98" i="1"/>
  <c r="J98" i="1" s="1"/>
  <c r="L98" i="1" s="1"/>
  <c r="H98" i="1"/>
  <c r="H97" i="1"/>
  <c r="I97" i="1" s="1"/>
  <c r="J97" i="1" s="1"/>
  <c r="H96" i="1"/>
  <c r="I96" i="1" s="1"/>
  <c r="J96" i="1" s="1"/>
  <c r="H95" i="1"/>
  <c r="I95" i="1" s="1"/>
  <c r="J95" i="1" s="1"/>
  <c r="K95" i="1" s="1"/>
  <c r="H94" i="1"/>
  <c r="I94" i="1" s="1"/>
  <c r="J94" i="1" s="1"/>
  <c r="L94" i="1" s="1"/>
  <c r="H93" i="1"/>
  <c r="I93" i="1" s="1"/>
  <c r="J93" i="1" s="1"/>
  <c r="I92" i="1"/>
  <c r="J92" i="1" s="1"/>
  <c r="H92" i="1"/>
  <c r="H91" i="1"/>
  <c r="I91" i="1" s="1"/>
  <c r="J91" i="1" s="1"/>
  <c r="L91" i="1" s="1"/>
  <c r="H90" i="1"/>
  <c r="I90" i="1" s="1"/>
  <c r="J90" i="1" s="1"/>
  <c r="L90" i="1" s="1"/>
  <c r="H89" i="1"/>
  <c r="I89" i="1" s="1"/>
  <c r="J89" i="1" s="1"/>
  <c r="H88" i="1"/>
  <c r="I88" i="1" s="1"/>
  <c r="J88" i="1" s="1"/>
  <c r="H87" i="1"/>
  <c r="I87" i="1" s="1"/>
  <c r="J87" i="1" s="1"/>
  <c r="L87" i="1" s="1"/>
  <c r="H86" i="1"/>
  <c r="I86" i="1" s="1"/>
  <c r="J86" i="1" s="1"/>
  <c r="K86" i="1" s="1"/>
  <c r="H85" i="1"/>
  <c r="I85" i="1" s="1"/>
  <c r="J85" i="1" s="1"/>
  <c r="H84" i="1"/>
  <c r="I84" i="1" s="1"/>
  <c r="J84" i="1" s="1"/>
  <c r="H83" i="1"/>
  <c r="I83" i="1" s="1"/>
  <c r="J83" i="1" s="1"/>
  <c r="K83" i="1" s="1"/>
  <c r="H82" i="1"/>
  <c r="I82" i="1" s="1"/>
  <c r="J82" i="1" s="1"/>
  <c r="L82" i="1" s="1"/>
  <c r="H81" i="1"/>
  <c r="I81" i="1" s="1"/>
  <c r="J81" i="1" s="1"/>
  <c r="H80" i="1"/>
  <c r="I80" i="1" s="1"/>
  <c r="J80" i="1" s="1"/>
  <c r="H79" i="1"/>
  <c r="I79" i="1" s="1"/>
  <c r="J79" i="1" s="1"/>
  <c r="L79" i="1" s="1"/>
  <c r="H78" i="1"/>
  <c r="I78" i="1" s="1"/>
  <c r="J78" i="1" s="1"/>
  <c r="K78" i="1" s="1"/>
  <c r="H77" i="1"/>
  <c r="I77" i="1" s="1"/>
  <c r="J77" i="1" s="1"/>
  <c r="H76" i="1"/>
  <c r="I76" i="1" s="1"/>
  <c r="J76" i="1" s="1"/>
  <c r="H75" i="1"/>
  <c r="I75" i="1" s="1"/>
  <c r="J75" i="1" s="1"/>
  <c r="K75" i="1" s="1"/>
  <c r="H74" i="1"/>
  <c r="I74" i="1" s="1"/>
  <c r="J74" i="1" s="1"/>
  <c r="L74" i="1" s="1"/>
  <c r="H73" i="1"/>
  <c r="I73" i="1" s="1"/>
  <c r="J73" i="1" s="1"/>
  <c r="H72" i="1"/>
  <c r="I72" i="1" s="1"/>
  <c r="J72" i="1" s="1"/>
  <c r="H71" i="1"/>
  <c r="I71" i="1" s="1"/>
  <c r="J71" i="1" s="1"/>
  <c r="K71" i="1" s="1"/>
  <c r="H70" i="1"/>
  <c r="I70" i="1" s="1"/>
  <c r="J70" i="1" s="1"/>
  <c r="L70" i="1" s="1"/>
  <c r="H69" i="1"/>
  <c r="I69" i="1" s="1"/>
  <c r="J69" i="1" s="1"/>
  <c r="H68" i="1"/>
  <c r="I68" i="1" s="1"/>
  <c r="J68" i="1" s="1"/>
  <c r="H67" i="1"/>
  <c r="I67" i="1" s="1"/>
  <c r="J67" i="1" s="1"/>
  <c r="L67" i="1" s="1"/>
  <c r="H66" i="1"/>
  <c r="I66" i="1" s="1"/>
  <c r="J66" i="1" s="1"/>
  <c r="K66" i="1" s="1"/>
  <c r="H65" i="1"/>
  <c r="I65" i="1" s="1"/>
  <c r="J65" i="1" s="1"/>
  <c r="H64" i="1"/>
  <c r="I64" i="1" s="1"/>
  <c r="J64" i="1" s="1"/>
  <c r="H63" i="1"/>
  <c r="I63" i="1" s="1"/>
  <c r="J63" i="1" s="1"/>
  <c r="L63" i="1" s="1"/>
  <c r="H62" i="1"/>
  <c r="I62" i="1" s="1"/>
  <c r="J62" i="1" s="1"/>
  <c r="K62" i="1" s="1"/>
  <c r="H61" i="1"/>
  <c r="I61" i="1" s="1"/>
  <c r="J61" i="1" s="1"/>
  <c r="H60" i="1"/>
  <c r="I60" i="1" s="1"/>
  <c r="J60" i="1" s="1"/>
  <c r="H59" i="1"/>
  <c r="I59" i="1" s="1"/>
  <c r="J59" i="1" s="1"/>
  <c r="L59" i="1" s="1"/>
  <c r="H58" i="1"/>
  <c r="I58" i="1" s="1"/>
  <c r="J58" i="1" s="1"/>
  <c r="K58" i="1" s="1"/>
  <c r="H57" i="1"/>
  <c r="I57" i="1" s="1"/>
  <c r="J57" i="1" s="1"/>
  <c r="H56" i="1"/>
  <c r="I56" i="1" s="1"/>
  <c r="J56" i="1" s="1"/>
  <c r="H55" i="1"/>
  <c r="I55" i="1" s="1"/>
  <c r="J55" i="1" s="1"/>
  <c r="L55" i="1" s="1"/>
  <c r="H54" i="1"/>
  <c r="I54" i="1" s="1"/>
  <c r="J54" i="1" s="1"/>
  <c r="K54" i="1" s="1"/>
  <c r="H53" i="1"/>
  <c r="I53" i="1" s="1"/>
  <c r="J53" i="1" s="1"/>
  <c r="H52" i="1"/>
  <c r="I52" i="1" s="1"/>
  <c r="J52" i="1" s="1"/>
  <c r="H51" i="1"/>
  <c r="I51" i="1" s="1"/>
  <c r="J51" i="1" s="1"/>
  <c r="K51" i="1" s="1"/>
  <c r="H50" i="1"/>
  <c r="I50" i="1" s="1"/>
  <c r="J50" i="1" s="1"/>
  <c r="L50" i="1" s="1"/>
  <c r="H49" i="1"/>
  <c r="I49" i="1" s="1"/>
  <c r="J49" i="1" s="1"/>
  <c r="H48" i="1"/>
  <c r="I48" i="1" s="1"/>
  <c r="J48" i="1" s="1"/>
  <c r="H47" i="1"/>
  <c r="I47" i="1" s="1"/>
  <c r="J47" i="1" s="1"/>
  <c r="L47" i="1" s="1"/>
  <c r="H46" i="1"/>
  <c r="I46" i="1" s="1"/>
  <c r="J46" i="1" s="1"/>
  <c r="K46" i="1" s="1"/>
  <c r="H45" i="1"/>
  <c r="I45" i="1" s="1"/>
  <c r="J45" i="1" s="1"/>
  <c r="H44" i="1"/>
  <c r="I44" i="1" s="1"/>
  <c r="J44" i="1" s="1"/>
  <c r="H43" i="1"/>
  <c r="I43" i="1" s="1"/>
  <c r="J43" i="1" s="1"/>
  <c r="K43" i="1" s="1"/>
  <c r="H42" i="1"/>
  <c r="I42" i="1" s="1"/>
  <c r="J42" i="1" s="1"/>
  <c r="L42" i="1" s="1"/>
  <c r="H41" i="1"/>
  <c r="I41" i="1" s="1"/>
  <c r="J41" i="1" s="1"/>
  <c r="H40" i="1"/>
  <c r="I40" i="1" s="1"/>
  <c r="J40" i="1" s="1"/>
  <c r="H39" i="1"/>
  <c r="I39" i="1" s="1"/>
  <c r="J39" i="1" s="1"/>
  <c r="L39" i="1" s="1"/>
  <c r="H38" i="1"/>
  <c r="I38" i="1" s="1"/>
  <c r="J38" i="1" s="1"/>
  <c r="K38" i="1" s="1"/>
  <c r="H37" i="1"/>
  <c r="I37" i="1" s="1"/>
  <c r="J37" i="1" s="1"/>
  <c r="H36" i="1"/>
  <c r="I36" i="1" s="1"/>
  <c r="J36" i="1" s="1"/>
  <c r="H35" i="1"/>
  <c r="I35" i="1" s="1"/>
  <c r="J35" i="1" s="1"/>
  <c r="L35" i="1" s="1"/>
  <c r="H34" i="1"/>
  <c r="I34" i="1" s="1"/>
  <c r="J34" i="1" s="1"/>
  <c r="H33" i="1"/>
  <c r="I33" i="1" s="1"/>
  <c r="J33" i="1" s="1"/>
  <c r="H32" i="1"/>
  <c r="I32" i="1" s="1"/>
  <c r="J32" i="1" s="1"/>
  <c r="H31" i="1"/>
  <c r="I31" i="1" s="1"/>
  <c r="J31" i="1" s="1"/>
  <c r="L31" i="1" s="1"/>
  <c r="H30" i="1"/>
  <c r="I30" i="1" s="1"/>
  <c r="J30" i="1" s="1"/>
  <c r="H29" i="1"/>
  <c r="I29" i="1" s="1"/>
  <c r="J29" i="1" s="1"/>
  <c r="H28" i="1"/>
  <c r="I28" i="1" s="1"/>
  <c r="J28" i="1" s="1"/>
  <c r="H27" i="1"/>
  <c r="I27" i="1" s="1"/>
  <c r="J27" i="1" s="1"/>
  <c r="L27" i="1" s="1"/>
  <c r="H26" i="1"/>
  <c r="I26" i="1" s="1"/>
  <c r="J26" i="1" s="1"/>
  <c r="H25" i="1"/>
  <c r="I25" i="1" s="1"/>
  <c r="J25" i="1" s="1"/>
  <c r="H24" i="1"/>
  <c r="I24" i="1" s="1"/>
  <c r="J24" i="1" s="1"/>
  <c r="H23" i="1"/>
  <c r="I23" i="1" s="1"/>
  <c r="J23" i="1" s="1"/>
  <c r="K23" i="1" s="1"/>
  <c r="H22" i="1"/>
  <c r="I22" i="1" s="1"/>
  <c r="J22" i="1" s="1"/>
  <c r="H21" i="1"/>
  <c r="I21" i="1" s="1"/>
  <c r="J21" i="1" s="1"/>
  <c r="H20" i="1"/>
  <c r="I20" i="1" s="1"/>
  <c r="J20" i="1" s="1"/>
  <c r="H19" i="1"/>
  <c r="I19" i="1" s="1"/>
  <c r="J19" i="1" s="1"/>
  <c r="L19" i="1" s="1"/>
  <c r="H18" i="1"/>
  <c r="I18" i="1" s="1"/>
  <c r="J18" i="1" s="1"/>
  <c r="H17" i="1"/>
  <c r="I17" i="1" s="1"/>
  <c r="J17" i="1" s="1"/>
  <c r="H16" i="1"/>
  <c r="I16" i="1" s="1"/>
  <c r="J16" i="1" s="1"/>
  <c r="H15" i="1"/>
  <c r="I15" i="1" s="1"/>
  <c r="J15" i="1" s="1"/>
  <c r="L15" i="1" s="1"/>
  <c r="H14" i="1"/>
  <c r="I14" i="1" s="1"/>
  <c r="J14" i="1" s="1"/>
  <c r="H13" i="1"/>
  <c r="I13" i="1" s="1"/>
  <c r="J13" i="1" s="1"/>
  <c r="H12" i="1"/>
  <c r="I12" i="1" s="1"/>
  <c r="J12" i="1" s="1"/>
  <c r="I11" i="1"/>
  <c r="J11" i="1" s="1"/>
  <c r="L11" i="1" s="1"/>
  <c r="H11" i="1"/>
  <c r="H10" i="1"/>
  <c r="I10" i="1" s="1"/>
  <c r="J10" i="1" s="1"/>
  <c r="H9" i="1"/>
  <c r="I9" i="1" s="1"/>
  <c r="J9" i="1" s="1"/>
  <c r="H610" i="1"/>
  <c r="I610" i="1" s="1"/>
  <c r="J610" i="1" s="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E611" i="1"/>
  <c r="D611" i="1"/>
  <c r="K177" i="1" l="1"/>
  <c r="K204" i="1"/>
  <c r="K213" i="1"/>
  <c r="K236" i="1"/>
  <c r="K181" i="1"/>
  <c r="K456" i="1"/>
  <c r="K188" i="1"/>
  <c r="L193" i="1"/>
  <c r="K193" i="1"/>
  <c r="K209" i="1"/>
  <c r="L229" i="1"/>
  <c r="K229" i="1"/>
  <c r="K245" i="1"/>
  <c r="K200" i="1"/>
  <c r="K220" i="1"/>
  <c r="L225" i="1"/>
  <c r="K225" i="1"/>
  <c r="K241" i="1"/>
  <c r="L365" i="1"/>
  <c r="K377" i="1"/>
  <c r="L377" i="1"/>
  <c r="L184" i="1"/>
  <c r="K184" i="1"/>
  <c r="K357" i="1"/>
  <c r="L357" i="1"/>
  <c r="L197" i="1"/>
  <c r="K197" i="1"/>
  <c r="L216" i="1"/>
  <c r="K216" i="1"/>
  <c r="K369" i="1"/>
  <c r="L369" i="1"/>
  <c r="K373" i="1"/>
  <c r="L373" i="1"/>
  <c r="L444" i="1"/>
  <c r="K444" i="1"/>
  <c r="L248" i="1"/>
  <c r="K248" i="1"/>
  <c r="K361" i="1"/>
  <c r="L361" i="1"/>
  <c r="K385" i="1"/>
  <c r="L385" i="1"/>
  <c r="L526" i="1"/>
  <c r="K526" i="1"/>
  <c r="K529" i="1"/>
  <c r="L529" i="1"/>
  <c r="K460" i="1"/>
  <c r="K476" i="1"/>
  <c r="L527" i="1"/>
  <c r="K440" i="1"/>
  <c r="K472" i="1"/>
  <c r="L14" i="1"/>
  <c r="K14" i="1"/>
  <c r="L30" i="1"/>
  <c r="K30" i="1"/>
  <c r="L48" i="1"/>
  <c r="K48" i="1"/>
  <c r="L56" i="1"/>
  <c r="K56" i="1"/>
  <c r="L64" i="1"/>
  <c r="K64" i="1"/>
  <c r="L80" i="1"/>
  <c r="K80" i="1"/>
  <c r="L88" i="1"/>
  <c r="K88" i="1"/>
  <c r="L100" i="1"/>
  <c r="K100" i="1"/>
  <c r="L104" i="1"/>
  <c r="K104" i="1"/>
  <c r="L112" i="1"/>
  <c r="K112" i="1"/>
  <c r="L10" i="1"/>
  <c r="K10" i="1"/>
  <c r="K21" i="1"/>
  <c r="L21" i="1"/>
  <c r="L26" i="1"/>
  <c r="K26" i="1"/>
  <c r="L32" i="1"/>
  <c r="K32" i="1"/>
  <c r="K123" i="1"/>
  <c r="L123" i="1"/>
  <c r="L128" i="1"/>
  <c r="K128" i="1"/>
  <c r="K139" i="1"/>
  <c r="L139" i="1"/>
  <c r="K155" i="1"/>
  <c r="L155" i="1"/>
  <c r="L160" i="1"/>
  <c r="K160" i="1"/>
  <c r="K171" i="1"/>
  <c r="L171" i="1"/>
  <c r="K235" i="1"/>
  <c r="L235" i="1"/>
  <c r="L12" i="1"/>
  <c r="K12" i="1"/>
  <c r="K17" i="1"/>
  <c r="L17" i="1"/>
  <c r="K22" i="1"/>
  <c r="L22" i="1"/>
  <c r="L28" i="1"/>
  <c r="K28" i="1"/>
  <c r="L33" i="1"/>
  <c r="K33" i="1"/>
  <c r="K37" i="1"/>
  <c r="L37" i="1"/>
  <c r="K41" i="1"/>
  <c r="L41" i="1"/>
  <c r="K45" i="1"/>
  <c r="L45" i="1"/>
  <c r="K49" i="1"/>
  <c r="L49" i="1"/>
  <c r="K53" i="1"/>
  <c r="L53" i="1"/>
  <c r="K57" i="1"/>
  <c r="L57" i="1"/>
  <c r="K61" i="1"/>
  <c r="L61" i="1"/>
  <c r="K65" i="1"/>
  <c r="L65" i="1"/>
  <c r="K69" i="1"/>
  <c r="L69" i="1"/>
  <c r="K73" i="1"/>
  <c r="L73" i="1"/>
  <c r="K77" i="1"/>
  <c r="L77" i="1"/>
  <c r="K81" i="1"/>
  <c r="L81" i="1"/>
  <c r="K85" i="1"/>
  <c r="L85" i="1"/>
  <c r="K89" i="1"/>
  <c r="L89" i="1"/>
  <c r="K93" i="1"/>
  <c r="L93" i="1"/>
  <c r="K97" i="1"/>
  <c r="L97" i="1"/>
  <c r="K101" i="1"/>
  <c r="L101" i="1"/>
  <c r="K105" i="1"/>
  <c r="L105" i="1"/>
  <c r="K109" i="1"/>
  <c r="L109" i="1"/>
  <c r="K113" i="1"/>
  <c r="L113" i="1"/>
  <c r="K119" i="1"/>
  <c r="L119" i="1"/>
  <c r="L124" i="1"/>
  <c r="K124" i="1"/>
  <c r="K135" i="1"/>
  <c r="L135" i="1"/>
  <c r="L140" i="1"/>
  <c r="K140" i="1"/>
  <c r="K151" i="1"/>
  <c r="L151" i="1"/>
  <c r="L156" i="1"/>
  <c r="K156" i="1"/>
  <c r="K167" i="1"/>
  <c r="L167" i="1"/>
  <c r="K199" i="1"/>
  <c r="L199" i="1"/>
  <c r="K231" i="1"/>
  <c r="L231" i="1"/>
  <c r="L36" i="1"/>
  <c r="K36" i="1"/>
  <c r="L44" i="1"/>
  <c r="K44" i="1"/>
  <c r="L60" i="1"/>
  <c r="K60" i="1"/>
  <c r="L92" i="1"/>
  <c r="K92" i="1"/>
  <c r="L13" i="1"/>
  <c r="K13" i="1"/>
  <c r="L18" i="1"/>
  <c r="K18" i="1"/>
  <c r="L24" i="1"/>
  <c r="K24" i="1"/>
  <c r="L29" i="1"/>
  <c r="K29" i="1"/>
  <c r="L34" i="1"/>
  <c r="K34" i="1"/>
  <c r="L120" i="1"/>
  <c r="K120" i="1"/>
  <c r="K131" i="1"/>
  <c r="L131" i="1"/>
  <c r="L136" i="1"/>
  <c r="K136" i="1"/>
  <c r="K147" i="1"/>
  <c r="L147" i="1"/>
  <c r="L152" i="1"/>
  <c r="K152" i="1"/>
  <c r="K163" i="1"/>
  <c r="L163" i="1"/>
  <c r="L168" i="1"/>
  <c r="K168" i="1"/>
  <c r="K187" i="1"/>
  <c r="L187" i="1"/>
  <c r="K219" i="1"/>
  <c r="L219" i="1"/>
  <c r="K251" i="1"/>
  <c r="L251" i="1"/>
  <c r="L20" i="1"/>
  <c r="K20" i="1"/>
  <c r="L40" i="1"/>
  <c r="K40" i="1"/>
  <c r="L72" i="1"/>
  <c r="K72" i="1"/>
  <c r="L96" i="1"/>
  <c r="K96" i="1"/>
  <c r="L108" i="1"/>
  <c r="K108" i="1"/>
  <c r="K127" i="1"/>
  <c r="L127" i="1"/>
  <c r="L132" i="1"/>
  <c r="K132" i="1"/>
  <c r="K143" i="1"/>
  <c r="L143" i="1"/>
  <c r="L148" i="1"/>
  <c r="K148" i="1"/>
  <c r="K159" i="1"/>
  <c r="L159" i="1"/>
  <c r="L164" i="1"/>
  <c r="K164" i="1"/>
  <c r="K183" i="1"/>
  <c r="L183" i="1"/>
  <c r="K215" i="1"/>
  <c r="L215" i="1"/>
  <c r="K247" i="1"/>
  <c r="L247" i="1"/>
  <c r="K9" i="1"/>
  <c r="L9" i="1"/>
  <c r="L25" i="1"/>
  <c r="K25" i="1"/>
  <c r="L52" i="1"/>
  <c r="K52" i="1"/>
  <c r="L68" i="1"/>
  <c r="K68" i="1"/>
  <c r="L76" i="1"/>
  <c r="K76" i="1"/>
  <c r="L84" i="1"/>
  <c r="K84" i="1"/>
  <c r="L116" i="1"/>
  <c r="K116" i="1"/>
  <c r="L16" i="1"/>
  <c r="K16" i="1"/>
  <c r="L144" i="1"/>
  <c r="K144" i="1"/>
  <c r="K203" i="1"/>
  <c r="L203" i="1"/>
  <c r="K11" i="1"/>
  <c r="K15" i="1"/>
  <c r="K19" i="1"/>
  <c r="K27" i="1"/>
  <c r="K31" i="1"/>
  <c r="K35" i="1"/>
  <c r="K39" i="1"/>
  <c r="K42" i="1"/>
  <c r="K47" i="1"/>
  <c r="K50" i="1"/>
  <c r="K55" i="1"/>
  <c r="K59" i="1"/>
  <c r="K63" i="1"/>
  <c r="K67" i="1"/>
  <c r="K70" i="1"/>
  <c r="K74" i="1"/>
  <c r="K79" i="1"/>
  <c r="K82" i="1"/>
  <c r="K87" i="1"/>
  <c r="K90" i="1"/>
  <c r="K91" i="1"/>
  <c r="K94" i="1"/>
  <c r="K98" i="1"/>
  <c r="K103" i="1"/>
  <c r="K107" i="1"/>
  <c r="K110" i="1"/>
  <c r="K111" i="1"/>
  <c r="K115" i="1"/>
  <c r="K125" i="1"/>
  <c r="K129" i="1"/>
  <c r="K137" i="1"/>
  <c r="K141" i="1"/>
  <c r="K149" i="1"/>
  <c r="K153" i="1"/>
  <c r="K161" i="1"/>
  <c r="K169" i="1"/>
  <c r="K185" i="1"/>
  <c r="K201" i="1"/>
  <c r="L23" i="1"/>
  <c r="L38" i="1"/>
  <c r="L43" i="1"/>
  <c r="L46" i="1"/>
  <c r="L51" i="1"/>
  <c r="L54" i="1"/>
  <c r="L58" i="1"/>
  <c r="L62" i="1"/>
  <c r="L66" i="1"/>
  <c r="L71" i="1"/>
  <c r="L75" i="1"/>
  <c r="L78" i="1"/>
  <c r="L83" i="1"/>
  <c r="L86" i="1"/>
  <c r="L95" i="1"/>
  <c r="L99" i="1"/>
  <c r="L102" i="1"/>
  <c r="L106" i="1"/>
  <c r="L114" i="1"/>
  <c r="K173" i="1"/>
  <c r="L178" i="1"/>
  <c r="K178" i="1"/>
  <c r="K180" i="1"/>
  <c r="K189" i="1"/>
  <c r="L194" i="1"/>
  <c r="K194" i="1"/>
  <c r="K196" i="1"/>
  <c r="K205" i="1"/>
  <c r="L210" i="1"/>
  <c r="K210" i="1"/>
  <c r="K212" i="1"/>
  <c r="K221" i="1"/>
  <c r="L226" i="1"/>
  <c r="K226" i="1"/>
  <c r="K228" i="1"/>
  <c r="K237" i="1"/>
  <c r="L242" i="1"/>
  <c r="K242" i="1"/>
  <c r="K244" i="1"/>
  <c r="K253" i="1"/>
  <c r="K255" i="1"/>
  <c r="L255" i="1"/>
  <c r="K261" i="1"/>
  <c r="L261" i="1"/>
  <c r="K263" i="1"/>
  <c r="L263" i="1"/>
  <c r="K269" i="1"/>
  <c r="L269" i="1"/>
  <c r="K271" i="1"/>
  <c r="L271" i="1"/>
  <c r="K277" i="1"/>
  <c r="L277" i="1"/>
  <c r="K279" i="1"/>
  <c r="L279" i="1"/>
  <c r="K285" i="1"/>
  <c r="L285" i="1"/>
  <c r="K287" i="1"/>
  <c r="L287" i="1"/>
  <c r="K293" i="1"/>
  <c r="L293" i="1"/>
  <c r="K295" i="1"/>
  <c r="L295" i="1"/>
  <c r="K301" i="1"/>
  <c r="L301" i="1"/>
  <c r="K303" i="1"/>
  <c r="L303" i="1"/>
  <c r="K309" i="1"/>
  <c r="L309" i="1"/>
  <c r="K311" i="1"/>
  <c r="L311" i="1"/>
  <c r="K317" i="1"/>
  <c r="L317" i="1"/>
  <c r="K319" i="1"/>
  <c r="L319" i="1"/>
  <c r="K327" i="1"/>
  <c r="L327" i="1"/>
  <c r="K335" i="1"/>
  <c r="L335" i="1"/>
  <c r="K343" i="1"/>
  <c r="L343" i="1"/>
  <c r="K351" i="1"/>
  <c r="L351" i="1"/>
  <c r="K175" i="1"/>
  <c r="L175" i="1"/>
  <c r="L182" i="1"/>
  <c r="K182" i="1"/>
  <c r="K191" i="1"/>
  <c r="L191" i="1"/>
  <c r="L198" i="1"/>
  <c r="K198" i="1"/>
  <c r="K207" i="1"/>
  <c r="L207" i="1"/>
  <c r="L214" i="1"/>
  <c r="K214" i="1"/>
  <c r="K223" i="1"/>
  <c r="L223" i="1"/>
  <c r="L230" i="1"/>
  <c r="K230" i="1"/>
  <c r="K239" i="1"/>
  <c r="L239" i="1"/>
  <c r="L246" i="1"/>
  <c r="K246" i="1"/>
  <c r="K256" i="1"/>
  <c r="L256" i="1"/>
  <c r="K264" i="1"/>
  <c r="L264" i="1"/>
  <c r="K272" i="1"/>
  <c r="L272" i="1"/>
  <c r="K280" i="1"/>
  <c r="L280" i="1"/>
  <c r="K288" i="1"/>
  <c r="L288" i="1"/>
  <c r="K296" i="1"/>
  <c r="L296" i="1"/>
  <c r="K304" i="1"/>
  <c r="L304" i="1"/>
  <c r="K312" i="1"/>
  <c r="L312" i="1"/>
  <c r="K325" i="1"/>
  <c r="L325" i="1"/>
  <c r="K333" i="1"/>
  <c r="L333" i="1"/>
  <c r="K341" i="1"/>
  <c r="L341" i="1"/>
  <c r="K349" i="1"/>
  <c r="L349" i="1"/>
  <c r="K394" i="1"/>
  <c r="L394" i="1"/>
  <c r="K402" i="1"/>
  <c r="L402" i="1"/>
  <c r="K410" i="1"/>
  <c r="L410" i="1"/>
  <c r="K418" i="1"/>
  <c r="L418" i="1"/>
  <c r="K426" i="1"/>
  <c r="L426" i="1"/>
  <c r="K434" i="1"/>
  <c r="L434" i="1"/>
  <c r="L118" i="1"/>
  <c r="K118" i="1"/>
  <c r="L122" i="1"/>
  <c r="K122" i="1"/>
  <c r="L126" i="1"/>
  <c r="K126" i="1"/>
  <c r="L130" i="1"/>
  <c r="K130" i="1"/>
  <c r="L134" i="1"/>
  <c r="K134" i="1"/>
  <c r="L138" i="1"/>
  <c r="K138" i="1"/>
  <c r="L146" i="1"/>
  <c r="K146" i="1"/>
  <c r="L150" i="1"/>
  <c r="K150" i="1"/>
  <c r="L154" i="1"/>
  <c r="K154" i="1"/>
  <c r="L158" i="1"/>
  <c r="K158" i="1"/>
  <c r="L162" i="1"/>
  <c r="K162" i="1"/>
  <c r="L166" i="1"/>
  <c r="K166" i="1"/>
  <c r="L170" i="1"/>
  <c r="K170" i="1"/>
  <c r="K179" i="1"/>
  <c r="L179" i="1"/>
  <c r="L186" i="1"/>
  <c r="K186" i="1"/>
  <c r="K195" i="1"/>
  <c r="L195" i="1"/>
  <c r="L202" i="1"/>
  <c r="K202" i="1"/>
  <c r="K211" i="1"/>
  <c r="L211" i="1"/>
  <c r="L218" i="1"/>
  <c r="K218" i="1"/>
  <c r="K227" i="1"/>
  <c r="L227" i="1"/>
  <c r="L234" i="1"/>
  <c r="K234" i="1"/>
  <c r="K243" i="1"/>
  <c r="L243" i="1"/>
  <c r="L250" i="1"/>
  <c r="K250" i="1"/>
  <c r="K257" i="1"/>
  <c r="L257" i="1"/>
  <c r="K259" i="1"/>
  <c r="L259" i="1"/>
  <c r="K265" i="1"/>
  <c r="L265" i="1"/>
  <c r="K267" i="1"/>
  <c r="L267" i="1"/>
  <c r="K273" i="1"/>
  <c r="L273" i="1"/>
  <c r="K275" i="1"/>
  <c r="L275" i="1"/>
  <c r="K281" i="1"/>
  <c r="L281" i="1"/>
  <c r="K283" i="1"/>
  <c r="L283" i="1"/>
  <c r="K289" i="1"/>
  <c r="L289" i="1"/>
  <c r="K291" i="1"/>
  <c r="L291" i="1"/>
  <c r="K297" i="1"/>
  <c r="L297" i="1"/>
  <c r="K299" i="1"/>
  <c r="L299" i="1"/>
  <c r="K305" i="1"/>
  <c r="L305" i="1"/>
  <c r="K307" i="1"/>
  <c r="L307" i="1"/>
  <c r="K313" i="1"/>
  <c r="L313" i="1"/>
  <c r="K315" i="1"/>
  <c r="L315" i="1"/>
  <c r="K323" i="1"/>
  <c r="L323" i="1"/>
  <c r="K331" i="1"/>
  <c r="L331" i="1"/>
  <c r="K339" i="1"/>
  <c r="L339" i="1"/>
  <c r="K347" i="1"/>
  <c r="L347" i="1"/>
  <c r="K355" i="1"/>
  <c r="L355" i="1"/>
  <c r="L142" i="1"/>
  <c r="K142" i="1"/>
  <c r="K117" i="1"/>
  <c r="K121" i="1"/>
  <c r="K133" i="1"/>
  <c r="K145" i="1"/>
  <c r="K157" i="1"/>
  <c r="K165" i="1"/>
  <c r="L174" i="1"/>
  <c r="K174" i="1"/>
  <c r="K176" i="1"/>
  <c r="L190" i="1"/>
  <c r="K190" i="1"/>
  <c r="K192" i="1"/>
  <c r="L206" i="1"/>
  <c r="K206" i="1"/>
  <c r="K208" i="1"/>
  <c r="K217" i="1"/>
  <c r="L222" i="1"/>
  <c r="K222" i="1"/>
  <c r="K224" i="1"/>
  <c r="K233" i="1"/>
  <c r="L238" i="1"/>
  <c r="K238" i="1"/>
  <c r="K240" i="1"/>
  <c r="K249" i="1"/>
  <c r="K260" i="1"/>
  <c r="L260" i="1"/>
  <c r="K268" i="1"/>
  <c r="L268" i="1"/>
  <c r="K276" i="1"/>
  <c r="L276" i="1"/>
  <c r="K284" i="1"/>
  <c r="L284" i="1"/>
  <c r="K292" i="1"/>
  <c r="L292" i="1"/>
  <c r="K300" i="1"/>
  <c r="L300" i="1"/>
  <c r="K308" i="1"/>
  <c r="L308" i="1"/>
  <c r="K316" i="1"/>
  <c r="L316" i="1"/>
  <c r="K321" i="1"/>
  <c r="L321" i="1"/>
  <c r="K329" i="1"/>
  <c r="L329" i="1"/>
  <c r="K337" i="1"/>
  <c r="L337" i="1"/>
  <c r="K345" i="1"/>
  <c r="L345" i="1"/>
  <c r="K353" i="1"/>
  <c r="L353" i="1"/>
  <c r="K390" i="1"/>
  <c r="L390" i="1"/>
  <c r="K398" i="1"/>
  <c r="L398" i="1"/>
  <c r="K406" i="1"/>
  <c r="L406" i="1"/>
  <c r="K414" i="1"/>
  <c r="L414" i="1"/>
  <c r="K422" i="1"/>
  <c r="L422" i="1"/>
  <c r="K430" i="1"/>
  <c r="L430" i="1"/>
  <c r="K438" i="1"/>
  <c r="L438" i="1"/>
  <c r="K254" i="1"/>
  <c r="K258" i="1"/>
  <c r="K262" i="1"/>
  <c r="K266" i="1"/>
  <c r="K270" i="1"/>
  <c r="K274" i="1"/>
  <c r="K278" i="1"/>
  <c r="K282" i="1"/>
  <c r="K286" i="1"/>
  <c r="K290" i="1"/>
  <c r="K294" i="1"/>
  <c r="K298" i="1"/>
  <c r="K302" i="1"/>
  <c r="K306" i="1"/>
  <c r="K310" i="1"/>
  <c r="K314" i="1"/>
  <c r="K318" i="1"/>
  <c r="K322" i="1"/>
  <c r="K326" i="1"/>
  <c r="K330" i="1"/>
  <c r="K334" i="1"/>
  <c r="K338" i="1"/>
  <c r="K342" i="1"/>
  <c r="K346" i="1"/>
  <c r="K350" i="1"/>
  <c r="K354" i="1"/>
  <c r="L358" i="1"/>
  <c r="L362" i="1"/>
  <c r="L366" i="1"/>
  <c r="L370" i="1"/>
  <c r="L374" i="1"/>
  <c r="L378" i="1"/>
  <c r="L382" i="1"/>
  <c r="L386" i="1"/>
  <c r="L389" i="1"/>
  <c r="K389" i="1"/>
  <c r="L391" i="1"/>
  <c r="K391" i="1"/>
  <c r="L393" i="1"/>
  <c r="K393" i="1"/>
  <c r="L395" i="1"/>
  <c r="K395" i="1"/>
  <c r="L397" i="1"/>
  <c r="K397" i="1"/>
  <c r="L399" i="1"/>
  <c r="K399" i="1"/>
  <c r="L401" i="1"/>
  <c r="K401" i="1"/>
  <c r="L403" i="1"/>
  <c r="K403" i="1"/>
  <c r="L405" i="1"/>
  <c r="K405" i="1"/>
  <c r="L407" i="1"/>
  <c r="K407" i="1"/>
  <c r="L409" i="1"/>
  <c r="K409" i="1"/>
  <c r="L411" i="1"/>
  <c r="K411" i="1"/>
  <c r="L413" i="1"/>
  <c r="K413" i="1"/>
  <c r="L415" i="1"/>
  <c r="K415" i="1"/>
  <c r="L417" i="1"/>
  <c r="K417" i="1"/>
  <c r="L419" i="1"/>
  <c r="K419" i="1"/>
  <c r="L421" i="1"/>
  <c r="K421" i="1"/>
  <c r="L423" i="1"/>
  <c r="K423" i="1"/>
  <c r="L425" i="1"/>
  <c r="K425" i="1"/>
  <c r="L427" i="1"/>
  <c r="K427" i="1"/>
  <c r="L429" i="1"/>
  <c r="K429" i="1"/>
  <c r="L431" i="1"/>
  <c r="K431" i="1"/>
  <c r="L433" i="1"/>
  <c r="K433" i="1"/>
  <c r="L435" i="1"/>
  <c r="K435" i="1"/>
  <c r="L437" i="1"/>
  <c r="K437" i="1"/>
  <c r="L439" i="1"/>
  <c r="K439" i="1"/>
  <c r="L441" i="1"/>
  <c r="K441" i="1"/>
  <c r="K446" i="1"/>
  <c r="L446" i="1"/>
  <c r="K448" i="1"/>
  <c r="L455" i="1"/>
  <c r="K455" i="1"/>
  <c r="L457" i="1"/>
  <c r="K457" i="1"/>
  <c r="K462" i="1"/>
  <c r="L462" i="1"/>
  <c r="K464" i="1"/>
  <c r="L471" i="1"/>
  <c r="K471" i="1"/>
  <c r="L473" i="1"/>
  <c r="K473" i="1"/>
  <c r="K478" i="1"/>
  <c r="L478" i="1"/>
  <c r="K480" i="1"/>
  <c r="L485" i="1"/>
  <c r="K485" i="1"/>
  <c r="L488" i="1"/>
  <c r="K488" i="1"/>
  <c r="L493" i="1"/>
  <c r="K493" i="1"/>
  <c r="L496" i="1"/>
  <c r="K496" i="1"/>
  <c r="L501" i="1"/>
  <c r="K501" i="1"/>
  <c r="L504" i="1"/>
  <c r="K504" i="1"/>
  <c r="L509" i="1"/>
  <c r="K509" i="1"/>
  <c r="L512" i="1"/>
  <c r="K512" i="1"/>
  <c r="L517" i="1"/>
  <c r="K517" i="1"/>
  <c r="L520" i="1"/>
  <c r="K520" i="1"/>
  <c r="K442" i="1"/>
  <c r="L442" i="1"/>
  <c r="L451" i="1"/>
  <c r="K451" i="1"/>
  <c r="L453" i="1"/>
  <c r="K453" i="1"/>
  <c r="K458" i="1"/>
  <c r="L458" i="1"/>
  <c r="L467" i="1"/>
  <c r="K467" i="1"/>
  <c r="L469" i="1"/>
  <c r="K469" i="1"/>
  <c r="K474" i="1"/>
  <c r="L474" i="1"/>
  <c r="L483" i="1"/>
  <c r="K483" i="1"/>
  <c r="K486" i="1"/>
  <c r="L486" i="1"/>
  <c r="K494" i="1"/>
  <c r="L494" i="1"/>
  <c r="K502" i="1"/>
  <c r="L502" i="1"/>
  <c r="K510" i="1"/>
  <c r="L510" i="1"/>
  <c r="K518" i="1"/>
  <c r="L518" i="1"/>
  <c r="K320" i="1"/>
  <c r="K324" i="1"/>
  <c r="K328" i="1"/>
  <c r="K332" i="1"/>
  <c r="K336" i="1"/>
  <c r="K340" i="1"/>
  <c r="K344" i="1"/>
  <c r="K348" i="1"/>
  <c r="K352" i="1"/>
  <c r="K356" i="1"/>
  <c r="K360" i="1"/>
  <c r="K364" i="1"/>
  <c r="K368" i="1"/>
  <c r="K372" i="1"/>
  <c r="K376" i="1"/>
  <c r="K380" i="1"/>
  <c r="K384" i="1"/>
  <c r="K388" i="1"/>
  <c r="K392" i="1"/>
  <c r="K396" i="1"/>
  <c r="K400" i="1"/>
  <c r="K404" i="1"/>
  <c r="K408" i="1"/>
  <c r="K412" i="1"/>
  <c r="K416" i="1"/>
  <c r="K420" i="1"/>
  <c r="K424" i="1"/>
  <c r="K428" i="1"/>
  <c r="K432" i="1"/>
  <c r="K436" i="1"/>
  <c r="L447" i="1"/>
  <c r="K447" i="1"/>
  <c r="L449" i="1"/>
  <c r="K449" i="1"/>
  <c r="K454" i="1"/>
  <c r="L454" i="1"/>
  <c r="L463" i="1"/>
  <c r="K463" i="1"/>
  <c r="L465" i="1"/>
  <c r="K465" i="1"/>
  <c r="K470" i="1"/>
  <c r="L470" i="1"/>
  <c r="L479" i="1"/>
  <c r="K479" i="1"/>
  <c r="L481" i="1"/>
  <c r="K481" i="1"/>
  <c r="L484" i="1"/>
  <c r="K484" i="1"/>
  <c r="L489" i="1"/>
  <c r="K489" i="1"/>
  <c r="L492" i="1"/>
  <c r="K492" i="1"/>
  <c r="L497" i="1"/>
  <c r="K497" i="1"/>
  <c r="L500" i="1"/>
  <c r="K500" i="1"/>
  <c r="L505" i="1"/>
  <c r="K505" i="1"/>
  <c r="L508" i="1"/>
  <c r="K508" i="1"/>
  <c r="L513" i="1"/>
  <c r="K513" i="1"/>
  <c r="L516" i="1"/>
  <c r="K516" i="1"/>
  <c r="L521" i="1"/>
  <c r="K521" i="1"/>
  <c r="L524" i="1"/>
  <c r="K524" i="1"/>
  <c r="L359" i="1"/>
  <c r="L363" i="1"/>
  <c r="L367" i="1"/>
  <c r="L371" i="1"/>
  <c r="L375" i="1"/>
  <c r="L379" i="1"/>
  <c r="L383" i="1"/>
  <c r="L387" i="1"/>
  <c r="L443" i="1"/>
  <c r="K443" i="1"/>
  <c r="L445" i="1"/>
  <c r="K445" i="1"/>
  <c r="K450" i="1"/>
  <c r="L450" i="1"/>
  <c r="K452" i="1"/>
  <c r="L459" i="1"/>
  <c r="K459" i="1"/>
  <c r="L461" i="1"/>
  <c r="K461" i="1"/>
  <c r="K466" i="1"/>
  <c r="L466" i="1"/>
  <c r="K468" i="1"/>
  <c r="L475" i="1"/>
  <c r="K475" i="1"/>
  <c r="L477" i="1"/>
  <c r="K477" i="1"/>
  <c r="K482" i="1"/>
  <c r="L482" i="1"/>
  <c r="K490" i="1"/>
  <c r="L490" i="1"/>
  <c r="K498" i="1"/>
  <c r="L498" i="1"/>
  <c r="K506" i="1"/>
  <c r="L506" i="1"/>
  <c r="K514" i="1"/>
  <c r="L514" i="1"/>
  <c r="K522" i="1"/>
  <c r="L522" i="1"/>
  <c r="L525" i="1"/>
  <c r="K528" i="1"/>
  <c r="L528" i="1"/>
  <c r="L530" i="1"/>
  <c r="K530" i="1"/>
  <c r="L532" i="1"/>
  <c r="K532" i="1"/>
  <c r="L534" i="1"/>
  <c r="K534" i="1"/>
  <c r="L536" i="1"/>
  <c r="K536" i="1"/>
  <c r="L538" i="1"/>
  <c r="K538" i="1"/>
  <c r="L540" i="1"/>
  <c r="K540" i="1"/>
  <c r="L542" i="1"/>
  <c r="K542" i="1"/>
  <c r="L544" i="1"/>
  <c r="K544" i="1"/>
  <c r="L546" i="1"/>
  <c r="K546" i="1"/>
  <c r="L548" i="1"/>
  <c r="K548" i="1"/>
  <c r="L550" i="1"/>
  <c r="K550" i="1"/>
  <c r="L552" i="1"/>
  <c r="K552" i="1"/>
  <c r="L554" i="1"/>
  <c r="K554" i="1"/>
  <c r="L556" i="1"/>
  <c r="K556" i="1"/>
  <c r="L558" i="1"/>
  <c r="K558" i="1"/>
  <c r="L560" i="1"/>
  <c r="K560" i="1"/>
  <c r="L562" i="1"/>
  <c r="K562" i="1"/>
  <c r="L564" i="1"/>
  <c r="K564" i="1"/>
  <c r="L566" i="1"/>
  <c r="K566" i="1"/>
  <c r="L568" i="1"/>
  <c r="K568" i="1"/>
  <c r="L570" i="1"/>
  <c r="K570" i="1"/>
  <c r="L572" i="1"/>
  <c r="K572" i="1"/>
  <c r="L574" i="1"/>
  <c r="K574" i="1"/>
  <c r="L576" i="1"/>
  <c r="K576" i="1"/>
  <c r="L578" i="1"/>
  <c r="K578" i="1"/>
  <c r="L580" i="1"/>
  <c r="K580" i="1"/>
  <c r="L582" i="1"/>
  <c r="K582" i="1"/>
  <c r="L586" i="1"/>
  <c r="K586" i="1"/>
  <c r="L590" i="1"/>
  <c r="K590" i="1"/>
  <c r="L594" i="1"/>
  <c r="K594" i="1"/>
  <c r="L598" i="1"/>
  <c r="K598" i="1"/>
  <c r="L602" i="1"/>
  <c r="K602" i="1"/>
  <c r="L606" i="1"/>
  <c r="K606" i="1"/>
  <c r="K487" i="1"/>
  <c r="K491" i="1"/>
  <c r="K495" i="1"/>
  <c r="K499" i="1"/>
  <c r="K503" i="1"/>
  <c r="K507" i="1"/>
  <c r="K511" i="1"/>
  <c r="K515" i="1"/>
  <c r="K519" i="1"/>
  <c r="K523" i="1"/>
  <c r="K531" i="1"/>
  <c r="L531" i="1"/>
  <c r="L533" i="1"/>
  <c r="K533" i="1"/>
  <c r="K535" i="1"/>
  <c r="L535" i="1"/>
  <c r="L537" i="1"/>
  <c r="K537" i="1"/>
  <c r="K539" i="1"/>
  <c r="L539" i="1"/>
  <c r="L541" i="1"/>
  <c r="K541" i="1"/>
  <c r="K543" i="1"/>
  <c r="L543" i="1"/>
  <c r="L545" i="1"/>
  <c r="K545" i="1"/>
  <c r="K547" i="1"/>
  <c r="L547" i="1"/>
  <c r="L549" i="1"/>
  <c r="K549" i="1"/>
  <c r="K551" i="1"/>
  <c r="L551" i="1"/>
  <c r="L553" i="1"/>
  <c r="K553" i="1"/>
  <c r="K555" i="1"/>
  <c r="L555" i="1"/>
  <c r="L557" i="1"/>
  <c r="K557" i="1"/>
  <c r="K559" i="1"/>
  <c r="L559" i="1"/>
  <c r="L561" i="1"/>
  <c r="K561" i="1"/>
  <c r="K563" i="1"/>
  <c r="L563" i="1"/>
  <c r="L565" i="1"/>
  <c r="K565" i="1"/>
  <c r="K567" i="1"/>
  <c r="L567" i="1"/>
  <c r="L569" i="1"/>
  <c r="K569" i="1"/>
  <c r="K571" i="1"/>
  <c r="L571" i="1"/>
  <c r="L573" i="1"/>
  <c r="K573" i="1"/>
  <c r="K575" i="1"/>
  <c r="L575" i="1"/>
  <c r="L577" i="1"/>
  <c r="K577" i="1"/>
  <c r="K579" i="1"/>
  <c r="L579" i="1"/>
  <c r="K583" i="1"/>
  <c r="L583" i="1"/>
  <c r="K587" i="1"/>
  <c r="L587" i="1"/>
  <c r="K591" i="1"/>
  <c r="L591" i="1"/>
  <c r="K595" i="1"/>
  <c r="L595" i="1"/>
  <c r="K599" i="1"/>
  <c r="L599" i="1"/>
  <c r="K603" i="1"/>
  <c r="L603" i="1"/>
  <c r="K607" i="1"/>
  <c r="L607" i="1"/>
  <c r="K581" i="1"/>
  <c r="K584" i="1"/>
  <c r="K585" i="1"/>
  <c r="K588" i="1"/>
  <c r="K589" i="1"/>
  <c r="K592" i="1"/>
  <c r="K593" i="1"/>
  <c r="K596" i="1"/>
  <c r="K597" i="1"/>
  <c r="K600" i="1"/>
  <c r="K601" i="1"/>
  <c r="K604" i="1"/>
  <c r="K605" i="1"/>
  <c r="K608" i="1"/>
  <c r="K609" i="1"/>
  <c r="L610" i="1"/>
  <c r="K610" i="1"/>
  <c r="K611" i="1" l="1"/>
  <c r="K612" i="1" s="1"/>
  <c r="K613" i="1" s="1"/>
  <c r="L611" i="1"/>
  <c r="L612" i="1" s="1"/>
  <c r="L613" i="1" s="1"/>
  <c r="D39" i="2" l="1"/>
  <c r="E39" i="2"/>
  <c r="G39" i="2" l="1"/>
  <c r="G40" i="2" s="1"/>
  <c r="H39" i="2"/>
  <c r="H40" i="2" s="1"/>
  <c r="G41" i="2"/>
  <c r="H41" i="2" l="1"/>
</calcChain>
</file>

<file path=xl/sharedStrings.xml><?xml version="1.0" encoding="utf-8"?>
<sst xmlns="http://schemas.openxmlformats.org/spreadsheetml/2006/main" count="1304" uniqueCount="1288">
  <si>
    <t>Procedimiento:</t>
  </si>
  <si>
    <t>Nombre o razón social del licitante:</t>
  </si>
  <si>
    <r>
      <rPr>
        <b/>
        <sz val="11"/>
        <color theme="1"/>
        <rFont val="Montserrat"/>
      </rPr>
      <t>Instrucciones de llenado:</t>
    </r>
    <r>
      <rPr>
        <sz val="11"/>
        <color theme="1"/>
        <rFont val="Montserrat"/>
        <family val="2"/>
      </rPr>
      <t xml:space="preserve">
1.- El porcentaje de descuento mínimo a ofertar para ser susceptible de evaluación será de 0.01% y deberá expresarse con un máximo de 2 (dos) decimales (truncado, es decir no redondear).
2.- Deberán eliminarse las partidas que no cotice.
</t>
    </r>
    <r>
      <rPr>
        <b/>
        <sz val="14"/>
        <color rgb="FFFF0000"/>
        <rFont val="Montserrat"/>
      </rPr>
      <t>3.- Deberá enviar el presente formato en archivo Excel editable.</t>
    </r>
  </si>
  <si>
    <t>Partida</t>
  </si>
  <si>
    <t>Clave(s)</t>
  </si>
  <si>
    <t>Descripción</t>
  </si>
  <si>
    <t>Cantidad mínima</t>
  </si>
  <si>
    <t>Cantidad máxima</t>
  </si>
  <si>
    <t>PMR sin I.V.A.</t>
  </si>
  <si>
    <t>% de descuento</t>
  </si>
  <si>
    <t>Descuento</t>
  </si>
  <si>
    <t>Precio ofertado con descuento sin I.V.A.</t>
  </si>
  <si>
    <t>Precio ofertado con descuento sin I.V.A. (Truncado)</t>
  </si>
  <si>
    <t>Importe total mínimo sin I.V.A.</t>
  </si>
  <si>
    <t>Importe total máximo sin I.V.A.</t>
  </si>
  <si>
    <t>S u b t o t a l</t>
  </si>
  <si>
    <t>I.V.A.</t>
  </si>
  <si>
    <t>T o t a l</t>
  </si>
  <si>
    <t>(DEBERÁ INIDCARSE CON LETRA EL IMPORTE TOTAL OFERTADO EN MONEDA NACIONAL SIN IVA)</t>
  </si>
  <si>
    <t>LOS PRECIOS SERÁN FIJOS DURANTE LA VIGENCIA DEL CONTRATO.</t>
  </si>
  <si>
    <t>NOMBRE Y FIRMA
REPRESENTANTE LEGAL</t>
  </si>
  <si>
    <t>010000010400</t>
  </si>
  <si>
    <t>Paracetamol. Tableta cada tableta contiene: paracetamol 500 mg. envase con 10 tabletas.</t>
  </si>
  <si>
    <t>010000518601</t>
  </si>
  <si>
    <t>Pantoprazol o rabeprazol u omeprazol. Tableta o Gragea o Cápsula Cada Tableta o Gragea o Cápsula contiene: Pantoprazol 40 mg o Rabeprazol sódico 20 mg u omeprazol 20 mg Envase con 14 Tabletas o Grageas o Cápsulas</t>
  </si>
  <si>
    <t>010000362300</t>
  </si>
  <si>
    <t>Electrolitos Orales. Solución Cada sobre con polvo contiene: Glucosa 20.0 g Cloruro de potasio 1.5 g Cloruro de sodio 3.5 g Citrato trisódico dihidratado 2.9 g Envase con 27.9 g</t>
  </si>
  <si>
    <t>010000271400</t>
  </si>
  <si>
    <t>Complejo b. Tableta Comprimido o Cápsula. Cada tableta Comprimido o Cápsula contiene: Mononitrato o clorhidrato de Tiamina 100 mg. Clorhidrato de piridoxina 5 mg. Cianocobalamina 50 µg Envase con 30 Tabletas Comprimidos o Cápsulas.</t>
  </si>
  <si>
    <t>010000010300</t>
  </si>
  <si>
    <t>Ácido acetilsalicilico. Tableta soluble o efervescente cada tableta soluble o efervescente contiene: acido acetilsalicílico 300 mg. envase con 20 tabletas solubles o efervescentes.</t>
  </si>
  <si>
    <t>010000362600</t>
  </si>
  <si>
    <t>Cloruro de sodio. Solución Inyectable al 0.9%. Cada 100 ml contienen: Cloruro de sodio 0.9 g Agua Inyectable 100 ml Envase con 50 ml.</t>
  </si>
  <si>
    <t>010000230100</t>
  </si>
  <si>
    <t>Hidroclorotiazida. Tableta Cada Tableta contiene: Hidroclorotiazida 25 mg Envase con 20 Tabletas.</t>
  </si>
  <si>
    <t>010000340700</t>
  </si>
  <si>
    <t>Naproxeno. Tableta Cada Tableta contiene: Naproxeno 250 mg Envase con 30 Tabletas.</t>
  </si>
  <si>
    <t>010000342200</t>
  </si>
  <si>
    <t>Ketorolaco solucion inyectable cada frasco ámpula o ampolleta contiene: ketorolaco-trometamina 30 mg envase con 3 frascos ámpula o 3 ampolletas de 1 ml.</t>
  </si>
  <si>
    <t>010000362200</t>
  </si>
  <si>
    <t>Electrolitos Orales. Polvo (Fórmula de osmolaridad Baja) Cada sobre con polvo contiene: Glucosa anhidra o glucosa 13.5 g Cloruro de potasio 1.5 g Cloruro de sodio 2.6 g Citrato trisódico dihidratado 2.9 g Envase con 20.5 g</t>
  </si>
  <si>
    <t>010000361600</t>
  </si>
  <si>
    <t>Solución hartmann. Solución Inyectable Cada 100 ml contienen: Cloruro de sodio 0.600 g Cloruro de potasio 0.030 g Cloruro de calcio dihidratado 0.020 g Lactato de sodio 0.310 g Envase con 1000 ml Miliequivalentes por litro: Sodio 130 Potasio 4 Calcio 2.72-3 Cloruro 109 Lactato 28</t>
  </si>
  <si>
    <t>010000362700</t>
  </si>
  <si>
    <t>Cloruro de sodio. Solución Inyectable al 0.9%. Cada 100 ml contienen: Cloruro de sodio 0.9 g Agua Inyectable 100 ml Envase con 100 ml.</t>
  </si>
  <si>
    <t>010000120600</t>
  </si>
  <si>
    <t>Butilhioscina o hioscina. Gragea o Tableta Cada Gragea o Tableta contiene: Bromuro de butilhioscina o butilbromuro de hioscina 10 mg Envase con 10 Grageas o Tabletas.</t>
  </si>
  <si>
    <t>010000170600</t>
  </si>
  <si>
    <t>Ácido fólico. Tableta. Cada tableta contiene: Ácido fólico 5 mg Envase con 20 Tabletas.</t>
  </si>
  <si>
    <t>010000367500</t>
  </si>
  <si>
    <t>Agua Inyectable. Solución Inyectable Cada envase contiene: Agua Inyectable 500 ml Envase con 500 ml.</t>
  </si>
  <si>
    <t>010000437600</t>
  </si>
  <si>
    <t>Multivitaminas (polivitaminas) y minerales. Tableta Cápsula o Gragea. Cada tableta cápsula o gragea contiene: Clorhidrato de tiamina (vitamina B1) 5.0 a 10.0 mg. Riboflavina (vitamina B2) 2.5 a 10.0 mg. Clorhidrato de piridoxina (vitamina B6) 2.0 a 5.0 mg. Nicotinamida (niacinamida) 10.0 a 100.0 mg. Cianocobalamina (vitamina B12) 3.0 a 5.0 µg. Acetato de alfatocoferol (vitamina E) 3.0 a 20.0 mg. Retinol (vitamina A) 2000.0 a 10000.0 UI. Colecalciferol (vitamina D3) 200.0 a 1000.0 UI. Acido pantoténico 2.0 a 7.0 mg. Sulfato ferroso 15.0 a 60.0 mg. Sulfato de cobre 1.0 a 4.0 mg. Yoduro o fosfato de potasio 0.15 a 4.0 mg. Glicerofosfato sulfato o hiposulfito de magnesio 1.0 a 8.00 mg. Fosfato de magnesio 5.0 a 133.0 mg. Cloruro fosfato o sulfato de zinc 3.0 a 25.0 mg. Envase con 30 tabletas cápsulas o grageas.</t>
  </si>
  <si>
    <t>010000171100</t>
  </si>
  <si>
    <t>Ácido fólico. Tableta. Cada tableta contiene: Acido fólico 0.4 mg Envase con 90 Tabletas.</t>
  </si>
  <si>
    <t>010000230700</t>
  </si>
  <si>
    <t>Furosemida. Tableta. Cada tableta contiene: Furosemida 40 mg Envase con 20 Tabletas.</t>
  </si>
  <si>
    <t>010000539200</t>
  </si>
  <si>
    <t>Dieta Polimerica Con Fibra. Suspension Oral O Enteral Cada 100ml Contiene:   Proteínas Unidad g Mínimo 3.69 Máximo 3.74 Lípidos Unidad g Mínimo 3.45 Máximo 3.56 Hidratos de carbono Unidad g Mínimo 11.90 Máximo 15 Fibra dietaria total Unidad g Mínimo 1.25 Máximo 1.35 Vitamina A Unidad Unidad UI Mínimo 359.3 Máximo 400 Vitamina D Unidad UI Mínimo 20.0 Máximo 28.7 Vitamina E Unidad UI Mínimo 2.8 Máximo 3.3 Vitamina K1 Unidad µg Mínimo 5.9 Máximo 8 Vitamina C Unidad mg Mínimo 14.0 Máximo 21.6 Tiamina B1 Unidad mg Mínimo 0.16 Máximo 0.2 Riboflabina B2 Unidad mg Mínimo 0.19 Máximo 0.24 Niacina Unidad mg Mínimo 2.16 Máximo 2.8 Vitamina B6 Unidad mg Mínimo 0.21 Acido fólico Unidad  µg Mínimo 43.1 Máximo 54 Acido pantoténico Unidad mg Mínimo 1.0 Máximo 1.4 Vitamina B12 Unidad  µg Mínimo 0.68 Máximo 0.8 Biotina Unidad  µg Mínimo 32.5 Máximo 40 Colina Unidad mg Mínimo 43.1 Máximo 45.2 Calcio Unidad mg Mínimo 65.5 Máximo 66 Fósforo Unidad mg Mínimo 65.5 Máximo 66 Magnesio Unidad mg Mínimo 26.7 Máximo 31 Zinc Unidad mg Mínimo 1.3 Máximo 1.5 Hierro Unidad mg Mínimo 1.1 Máximo 1.2 Manganeso Unidad mg Mínimo 0.25 Máximo 0.34 Iodo Unidad  µg Mínimo 9 Máximo 10 Sodio Unidad mg Mínimo 46.78 Máximo 70.5 Potasio Unidad mg Mínimo 117.1 Máximo 157 Cloruro Unidad mg Mínimo 93.5 Máximo 126 Cromo Unidad  µg Mínimo 3.74 Máximo 6.7 Molibdeno Unidad  µg Mínimo 10.2 Máximo 11.2 Selenio Unidad  µg Mínimo 3.74 Máximo 4.7 Cobre Unidad mg Mínimo 0.13 Máximo 0.14 Envase con 236 a 250 ml.</t>
  </si>
  <si>
    <t>040000260800</t>
  </si>
  <si>
    <t>Carbamazepina. Tableta. Cada Tableta contiene: Carbamazepina 200 mg Envase con 20 Tabletas.</t>
  </si>
  <si>
    <t>010000281400</t>
  </si>
  <si>
    <t>Hipromelosa. Solución Oftálmica al 0.5% Cada ml contiene: Hipromelosa 5 mg Envase con gotero integral con 15 ml.</t>
  </si>
  <si>
    <t>010000435900</t>
  </si>
  <si>
    <t>Gabapentina. Cápsula. Cada cápsula contiene: Gabapentina 300 mg Envase con 15 Cápsulas.</t>
  </si>
  <si>
    <t>010000010800</t>
  </si>
  <si>
    <t>Metamizol sodico. Comprimido cada comprimido contiene: metamizol sódico 500 mg. envase con 10 comprimidos.</t>
  </si>
  <si>
    <t>010000124200</t>
  </si>
  <si>
    <t>Metoclopramida. Tableta Cada Tableta contiene: Clorhidrato de metoclopramida 10 mg Envase con 20 Tabletas.</t>
  </si>
  <si>
    <t>010000361500</t>
  </si>
  <si>
    <t>Solución hartmann. Solución Inyectable Cada 100 ml contienen: Cloruro de sodio 0.600 g Cloruro de potasio 0.030 g Cloruro de calcio dihidratado 0.020 g Lactato de sodio 0.310 g Envase con 500 ml. Miliequivalentes por litro: Sodio 130 Potasio 4 Calcio 2.72.-3 Cloruro 109 Lactato 28</t>
  </si>
  <si>
    <t>010000122400</t>
  </si>
  <si>
    <t>Aluminio y magnesio. Suspensión Oral Cada 100 ml contienen: Hidróxido de aluminio 3.7 g Hidróxido de magnesio 4.0 g o trisilicato de magnesio: 8.9 g Envase con 240 ml y dosificador.</t>
  </si>
  <si>
    <t>010000247100</t>
  </si>
  <si>
    <t>Clorfenamina compuesta. Tableta. Cada tableta contiene Paracetamol 500 mg Cafeína 25 mg Clorhidrato de fenilefrina 5 mg Maleato de clorfenamina 4 mg Envase con 10 Tabletas.</t>
  </si>
  <si>
    <t>010000341300</t>
  </si>
  <si>
    <t>Indometacina. Cápsula Cada Cápsula contiene: Indometacina 25 mg Envase con 30 Cápsulas.</t>
  </si>
  <si>
    <t>010000341500</t>
  </si>
  <si>
    <t>Piroxicam. Cápsula o Tableta Cada Cápsula o Tableta contiene: Piroxicam 20 mg Envase con 20 Cápsulas o Tabletas.</t>
  </si>
  <si>
    <t>040000261200</t>
  </si>
  <si>
    <t>Clonazepam. Tableta Cada Tableta contiene: Clonazepam 2 mg Envase con 30 Tabletas.</t>
  </si>
  <si>
    <t>010000010900</t>
  </si>
  <si>
    <t>Metamizol sodico. Solucion inyectable cada ampolleta contiene: metamizol sódico 1 g. envase con 3 ampolletas con 2 ml.</t>
  </si>
  <si>
    <t>010000530901</t>
  </si>
  <si>
    <t>Tamsulosina. Cápsula o Tableta de liberación prolongada. Cada cápsula o tableta de liberación prolongada contiene: Clorhidrato de tamsulosina 0.4 mg. Envase con 20 cápsulas o tabletas de liberación prolongada.</t>
  </si>
  <si>
    <t>010000550600</t>
  </si>
  <si>
    <t>Celecoxib. Cápsula. Cada cápsula contiene: Celecoxib 200 mg. Envase con 10 Cápsulas.</t>
  </si>
  <si>
    <t>010000360300</t>
  </si>
  <si>
    <t>Glucosa. Solución Inyectable al 5% Cada 100 ml contienen: Glucosa anhidra o glucosa 5 g ó Glucosa monohidratada equivalente a 5.0 g de glucosa Envase con 1 000 ml. Contiene: Glucosa 50.0 g</t>
  </si>
  <si>
    <t>010000214500</t>
  </si>
  <si>
    <t>Loratadina. Jarabe Cada 100 ml contienen: Loratadina 100 mg Envase con 60 ml y dosificador.</t>
  </si>
  <si>
    <t>010000040200</t>
  </si>
  <si>
    <t>Clorfenamina. Tableta. Cada tableta contiene: Maleato de clorfenamina 4.0 mg Envase con 20 Tabletas.</t>
  </si>
  <si>
    <t>010000361300</t>
  </si>
  <si>
    <t>Cloruro de sodio y glucosa. Solución Inyectable Cada 100 ml contienen: Cloruro de sodio 0.9 g Glucosa anhidra o glucosa 5.0 g ó Glucosa monohidratada equivalente a 5.0 g de glucosa. Envase con 1 000 ml. Contiene: Sodio 154.0 mEq Cloruro 154.0 mEq Glucosa 50.0 g</t>
  </si>
  <si>
    <t>010000363400</t>
  </si>
  <si>
    <t>Cloruro de sodio. Solución Inyectable. Cada 100 ml contienen: Cloruro de sodio 900 mg Agua Inyectable 100 ml Envase con bolsa de 100 ml y adaptador para vial.</t>
  </si>
  <si>
    <t>010000550100</t>
  </si>
  <si>
    <t>Diclofenaco. Solución inyectable. Cada ampolleta contiene: Diclofenaco sódico 75 mg Envase con 2 ampolletas con 3 ml.</t>
  </si>
  <si>
    <t>010000042900</t>
  </si>
  <si>
    <t>Salbutamol. Suspensión en aerosol. Cada inhalador contiene: Salbutamol 20 mg o Sulfato de salbutamol equivalente a 20 mg de salbutamol Envase con inhalador con 200 dosis de 100  µg.</t>
  </si>
  <si>
    <t>010000246200</t>
  </si>
  <si>
    <t>Ambroxol. Comprimido Cada Comprimido contiene: Clorhidrato de ambroxol 30 mg Envase con 20 Comprimidos.</t>
  </si>
  <si>
    <t>010000080400</t>
  </si>
  <si>
    <t>Óxido de zinc. Pasta Cada 100 g contienen: Óxido de zinc 25. 0 g Envase con 30 g.</t>
  </si>
  <si>
    <t>010000040800</t>
  </si>
  <si>
    <t>Clorfenamina. Jarabe. Cada mililitro contiene: Maleato de clorfenamina 0.5 mg Envase con 60 ml.</t>
  </si>
  <si>
    <t>040000209600</t>
  </si>
  <si>
    <t>Tramadol-paracetamol.  Tableta Cada Tableta contiene: Clorhidrato de Tramadol 37.5 mg Paracetamol 325.0 mg Envase con 20 Tabletas.</t>
  </si>
  <si>
    <t>010000360100</t>
  </si>
  <si>
    <t>Glucosa. Solución Inyectable al 5 % Cada 100 ml contiene: Glucosa anhidra o glucosa 5 g ó Glucosa monohidratada equivalente a 5.0 g de glucosa Envase con 250 ml. Contiene: Glucosa 12.5 g</t>
  </si>
  <si>
    <t>010000311100</t>
  </si>
  <si>
    <t>Difenidol. Tableta. Cada tableta contiene: Clorhidrato de difenidol equivalente a 25 mg de difenidol Envase con 30 Tabletas.</t>
  </si>
  <si>
    <t>010000243100</t>
  </si>
  <si>
    <t>Dextrometorfano. Jarabe. Cada 100 ml contienen: Bromhidrato de dextrometorfano 300 mg Envase con 60 ml y dosificador (15 mg/5 ml).</t>
  </si>
  <si>
    <t>010000230401</t>
  </si>
  <si>
    <t>Espironolactona. Tableta Cada Tableta contiene: Espironolactona 25 mg Envase con 30 Tabletas.</t>
  </si>
  <si>
    <t>010000262200</t>
  </si>
  <si>
    <t>Valproato de magnesio. Tableta con cubierta o capa entérica o tableta de liberación retardada. Cada tableta contiene: Valproato de magnesio 200 mg equivalente a 185.6 mg de ácido valproico ó Valproato de magnesio 200 mg Envase con 40 tabletas.</t>
  </si>
  <si>
    <t>010000550500</t>
  </si>
  <si>
    <t>Celecoxib. Cápsula. Cada cápsula contiene: Celecoxib 100 mg Envase con 20 Cápsulas.</t>
  </si>
  <si>
    <t>010000109800</t>
  </si>
  <si>
    <t>Vitaminas A C y D. Solución. Cada ml contiene: Palmitato de Retinol 7000 a 9000 UI. Ácido ascórbico 80 a 125 mg. Colecalciferol 1400 a 1800 UI. Envase con 15 ml.</t>
  </si>
  <si>
    <t>010000243300</t>
  </si>
  <si>
    <t>Benzonatato. Perla o Cápsula Cada Perla o Cápsula contiene: Benzonatato 100 mg Envase con 20 Perlas o Cápsulas.</t>
  </si>
  <si>
    <t>010000127100</t>
  </si>
  <si>
    <t>Plántago psyllium. Polvo Cada 100 g contienen: Polvo de cáscara de semilla de plántago psyllium 49.7 g Envase con 400 g.</t>
  </si>
  <si>
    <t>010000233100</t>
  </si>
  <si>
    <t>Fenazopiridina. Tableta Cada Tableta contiene: Clorhidrato de fenazopiridina 100 mg Envase con 20 Tabletas.</t>
  </si>
  <si>
    <t>010000538400</t>
  </si>
  <si>
    <t>Multivitaminas. Solución Inyectable. Adulto. Cada frasco ámpula con liofilizado contiene: Retinol (vitamina A) 3300.0 U. Colecalciferol (vitamina D3) 200.0 U. Acetato de Tocoferol (vitamina E) 10.0 U. Nicotinamida 40.0 mg. Riboflavina 3.6 mg. Clorhidrato de piridoxina equivalente a 4.0 mg de piridoxima. Dexpantenol equivalente a 15.0 mg de ácido pantoténico. Clorhidrato de tiamina equivalente a 3.0 mg de tiamina. Ácido ascórbico 100.0 mg. Biotina 0.060 mg. Cianocobalamina 0.005 mg. Ácido fólico 0.400 mg. Envase con un frasco ámpula y diluyente de 5 ml</t>
  </si>
  <si>
    <t>010000418400</t>
  </si>
  <si>
    <t>Loperamida. Comprimido tableta o gragea. Cada comprimido tableta o gragea contiene: Clorhidrato de loperamida 2 mg. Envase con 12 comprimidos tabletas o grageas.</t>
  </si>
  <si>
    <t>010000230800</t>
  </si>
  <si>
    <t>Furosemida. Solución Inyectable. Cada ampolleta contiene: Furosemida 20 mg Envase con 5 ampolletas de 2 ml.</t>
  </si>
  <si>
    <t>010000314300</t>
  </si>
  <si>
    <t>Epinastina. Tableta Cada Tableta contiene: Clorhidrato de epinastina 20 mg Envase con 10 Tabletas.</t>
  </si>
  <si>
    <t>010000224700</t>
  </si>
  <si>
    <t>Cinitaprida. Comprimido Cada Comprimido contiene Bitartrato de cinitaprida equivalente a 1 mg de cinitaprida. Envase con 25 Comprimidos.</t>
  </si>
  <si>
    <t>010000010100</t>
  </si>
  <si>
    <t>Ácido acetilsalicilico. Tableta. Cada tableta contiene: Acido acetilsalicílico 500 mg. Envase con 20 tabletas.</t>
  </si>
  <si>
    <t>010000572100</t>
  </si>
  <si>
    <t>Paracetamol solución inyectable cada frasco contiene: paracetamol 1 g. Envase con un frasco con 100 ml.</t>
  </si>
  <si>
    <t>010000262400</t>
  </si>
  <si>
    <t>Fenitoína. Solución Inyectable Cada ampolleta contiene: Fenitoína sódica 250 mg Envase con una ampolleta (250 mg/5 ml)</t>
  </si>
  <si>
    <t>040000405700</t>
  </si>
  <si>
    <t>Midazolam. Solución Inyectable Cada ampolleta contiene: Clorhidrato de midazolam equivalente a 15 mg de midazolam o Midazolam 15 mg Envase con 5 ampolletas con 3 ml.</t>
  </si>
  <si>
    <t>010000156600</t>
  </si>
  <si>
    <t>Nistatina. Óvulo o Tableta Vaginal Cada Óvulo o Tableta contiene: Nistatina 100 000 UI Envase con 12 Óvulos o Tabletas.</t>
  </si>
  <si>
    <t>010000270700</t>
  </si>
  <si>
    <t>Ácido ascórbico. Tableta Cada Tableta contiene: Ácido ascórbico 100 mg Envase con 20 Tabletas.</t>
  </si>
  <si>
    <t>010000282100</t>
  </si>
  <si>
    <t>Cloranfenicol. Solución oftálmica. Cada ml contiene: Cloranfenicol levógiro 5 mg Envase con gotero integral con 15 ml.</t>
  </si>
  <si>
    <t>010000363300</t>
  </si>
  <si>
    <t>Cloruro de sodio. Solución Inyectable. Cada 100 ml contienen: Cloruro de sodio 900 mg Agua Inyectable 100 ml Envase con bolsa de 50 ml y adaptador para vial.</t>
  </si>
  <si>
    <t>010000361200</t>
  </si>
  <si>
    <t>Cloruro de sodio y glucosa. Solución Inyectable Cada 100 ml contienen: Cloruro de sodio 0.9 g Glucosa anhidra o glucosa 5.0 g ó Glucosa monohidratada equivalente a 5.0 g de glucosa Envase con 500 ml. Contiene: Sodio 77 mEq Cloruro 77 mEq Glucosa 25 g</t>
  </si>
  <si>
    <t>010000124100</t>
  </si>
  <si>
    <t>Metoclopramida. Solución Inyectable Cada ampolleta contiene: Clorhidrato de metoclopramida 10 mg Envase con 6 ampolletas de 2 ml.</t>
  </si>
  <si>
    <t>010000040500</t>
  </si>
  <si>
    <t>Difenhidramina. Jarabe. Cada 100 mililitros contienen: Clorhidrato de difenhidramina 250 mg. Envase con 60 ml.</t>
  </si>
  <si>
    <t>010000087200</t>
  </si>
  <si>
    <t>Clioquinol. Crema Cada g contiene: Clioquinol 30 mg Envase con 20 g.</t>
  </si>
  <si>
    <t>010000360700</t>
  </si>
  <si>
    <t>Glucosa. Solución Inyectable al 50 % Cada 100 ml contienen: Glucosa anhidra o glucosa 50 g ó Glucosa monohidratada equivalente a 50.0 g de glucosa Envase con 50 ml. Contiene: Glucosa 25.0 g</t>
  </si>
  <si>
    <t>010000156100</t>
  </si>
  <si>
    <t>Metronidazol. Óvulo o Tableta Vaginal Cada Óvulo o Tableta contiene: Metronidazol 500 mg Envase con 10 Óvulos o Tabletas.</t>
  </si>
  <si>
    <t>010000363000</t>
  </si>
  <si>
    <t>Glucosa. Solución Inyectable al 5 % Cada 100 ml contiene: Glucosa anhidra o glucosa 5 g ó Glucosa monohidratada equivalente a 5.0 g de glucosa. Envase con 500 ml. Contiene: Glucosa 25.0 g</t>
  </si>
  <si>
    <t>010000047700</t>
  </si>
  <si>
    <t>Dipropionato de Beclometasona. Suspensión en aerosol. Cada inhalación contiene: Dipropionato de Beclometasona 50  µg. Envase con dispositivo inhalador para 200 dosis.</t>
  </si>
  <si>
    <t>010000538300</t>
  </si>
  <si>
    <t>Multivitaminas (polivitaminas) y minerales. Jarabe. Cada 5 ml contienen: Vitamina A 2 500 UI. Vitamina D2 200 UI. Vitamina E 15.0 mg. Vitamina C 60.0 mg. Tiamina 1.05 mg. Riboflavina 1.2 mg. Piridoxina 1.05 mg. Cianocobalamina 4.5 µg. Nicotinamida 13.5 mg. Hierro elemental 10.0 mg. Envase con 240 ml y dosificador.</t>
  </si>
  <si>
    <t>010000052500</t>
  </si>
  <si>
    <t>Fenitoína. Tableta o Cápsula Cada Tableta o Cápsula contiene: Fenitoína sódica 100 mg Envase con 50 Tabletas o Cápsulas.</t>
  </si>
  <si>
    <t>040000261300</t>
  </si>
  <si>
    <t>Clonazepam. Solución. Cada ml contiene: Clonazepam 2.5 mg Envase con 10 ml y gotero integral.</t>
  </si>
  <si>
    <t>010000433000</t>
  </si>
  <si>
    <t>Montelukast. Comprimido Recubierto  Cada comprimido contiene: Montelukast sódico equivalente a 10 mg de montelukast. Envase con 30 comprimidos.</t>
  </si>
  <si>
    <t>010000518600</t>
  </si>
  <si>
    <t>Pantoprazol o rabeprazol u omeprazol. Tableta o Gragea o Cápsula Cada Tableta o Gragea o Cápsula contiene: Pantoprazol 40 mg o Rabeprazol sódico 20 mg u omeprazol 20 mg Envase con 7 Tabletas o Grageas o Cápsulas</t>
  </si>
  <si>
    <t>010000043700</t>
  </si>
  <si>
    <t>Teofilina. Comprimido o Tableta o Cápsula de Liberación Prolongada Cada Comprimido Tableta o Cápsula contiene: Teofilina anhidra 100 mg Envase con 20 Comprimidos o Tabletas o Cápsulas de Liberación Prolongada.</t>
  </si>
  <si>
    <t>010000044200</t>
  </si>
  <si>
    <t>Salmeterol fluticasona. Polvo. Cada dosis contiene Xinafoato de salmeterol equivalente a 50  µg de salmeterol. Propionato de Fluticasona 100  µg. Envase con dispositivo inhalador para 60 dosis.</t>
  </si>
  <si>
    <t>010000136300</t>
  </si>
  <si>
    <t>Lidocaína - hidrocortisona. Ungüento Cada 100 gramos contiene: Lidocaína 5 g Acetato de Hidrocortisona 0.25 g Subacetato de aluminio 3.50 g Óxido de Zinc 18 g Envase con 20 g y aplicador.</t>
  </si>
  <si>
    <t>010000360400</t>
  </si>
  <si>
    <t>Glucosa. Solución Inyectable al 10% Cada 100 ml contienen: Glucosa anhidra o glucosa 10 g ó Glucosa monohidratada equivalente a 10.0 g de glucosa Envase con 500 ml. Contiene: Glucosa 50.0 g</t>
  </si>
  <si>
    <t>010000441200</t>
  </si>
  <si>
    <t>Dorzolamida y timolol. Solución Oftálmica Cada ml contiene: Clorhidrato de dorzolamida equivalente a 20 mg de dorzolamida Maleato de timolol equivalente a 5 mg de timolol Envase con gotero integral con 5 ml</t>
  </si>
  <si>
    <t>010000282300</t>
  </si>
  <si>
    <t>Neomicina polimixina b y gramicidina. Solución Oftálmica Cada ml contiene: Sulfato de Neomicina equivalente a 1.75 mg de Neomicina. Sulfato de Polimixina B equivalente a 5 000 U de Polimixina B. Gramicidina 25 µg Envase con gotero integral con 15 ml.</t>
  </si>
  <si>
    <t>010000043100</t>
  </si>
  <si>
    <t>Salbutamol. Jarabe Cada 5 ml contienen: Sulfato de salbutamol equivalente a 2 mg de salbutamol Envase con 60 ml.</t>
  </si>
  <si>
    <t>010000202400</t>
  </si>
  <si>
    <t>Isoconazol. Crema Cada 100 gramos contiene: Nitrato de isoconazol 1 g Envase con 20 g.</t>
  </si>
  <si>
    <t>010000216200</t>
  </si>
  <si>
    <t>Ipratropio. Suspensión en aerosol Cada g contiene: Bromuro de ipratropio 0.286 mg (20 µgpor nebulización) Envase con 15 ml (21.0 g) como Aerosol.</t>
  </si>
  <si>
    <t>010000341900</t>
  </si>
  <si>
    <t>Naproxeno. Suspensión Oral Cada 5 ml contienen: Naproxeno 125 mg Envase con 100 ml.</t>
  </si>
  <si>
    <t>010000156200</t>
  </si>
  <si>
    <t>Nitrofural. Óvulo Cada Óvulo contiene: Nitrofural 6 mg Envase con 6 Óvulos.</t>
  </si>
  <si>
    <t>010000535300</t>
  </si>
  <si>
    <t>Flunarizina. Cápsula o Tableta Cada Cápsula o Tableta contiene: Flunarizina 5 mg Envase con 20 Cápsulas o Tabletas.</t>
  </si>
  <si>
    <t>010000311200</t>
  </si>
  <si>
    <t>Difenidol. Solución Inyectable. Cada ampolleta contiene: Clorhidrato de difenidol equivalente a 40 mg de difenidol Envase con 2 ampolletas de 2 ml.</t>
  </si>
  <si>
    <t>010000402800</t>
  </si>
  <si>
    <t>Clonixinato de lisina solución inyectable cada ampolleta contiene: clonixinato de lisina 100 mg envase con 5 ampolletas de 2 ml.</t>
  </si>
  <si>
    <t>010000280400</t>
  </si>
  <si>
    <t>Nafazolina. Solución Oftálmica Cada ml contiene: Clorhidrato de Nafazolina 1 mg Envase con gotero integral con 15 ml.</t>
  </si>
  <si>
    <t>010000430400</t>
  </si>
  <si>
    <t>Tolterodina. Tableta Cada Tableta contiene: L tartrato de tolterodina 2 mg Envase con 14 Tabletas.</t>
  </si>
  <si>
    <t>010000518602</t>
  </si>
  <si>
    <t>Pantoprazol o rabeprazol u omeprazol. Tableta o Gragea o Cápsula Cada Tableta o Gragea o Cápsula contiene: Pantoprazol 40 mg o Rabeprazol sódico 20 mg u omeprazol 20 mg Envase con 28 Tabletas o Grageas o Cápsulas</t>
  </si>
  <si>
    <t>010000340600</t>
  </si>
  <si>
    <t>Acemetacina. Cápsula de Liberación Prolongada Cada Cápsula de Liberación Prolongada contiene: Acemetacina 90 mg Envase con 14 Cápsulas de Liberación Prolongada.</t>
  </si>
  <si>
    <t>010000366200</t>
  </si>
  <si>
    <t>Seroalbúmina humana o albúmina humana. Solución Inyectable Cada envase contiene: Seroalbúmina humana o albúmina humana 12.5 g Envase con 50 ml.</t>
  </si>
  <si>
    <t>010000235600</t>
  </si>
  <si>
    <t>Solución para Diálisis Peritoneal baja en magnesio con sistema de doble bolsa. Solución para Diálisis Peritoneal al 1.5% Cada 100 ml contienen: Glucosa monohidratada 1.5 g Cloruro de sodio 538 mg Cloruro de calcio dihidratado 25.7 mg Cloruro de magnesio Hexahidratado 5.08 mg Lactato de sodio 448 mg Agua Inyectable c.b.p. 100 ml pH 5.0-5.6 Miliequivalentes por litro: Sodio 132 Calcio 3.5 Magnesio 0.5 Cloruro 96 Lactato 40 Miliosmoles aproximados por litro 347 Envase con bolsa de 2 000 ml y con sistema integrado de tubería en Y y en el otro extremo bolsa de drenaje con conector tipo luer lock y tapón con antiséptico.</t>
  </si>
  <si>
    <t>010000533300</t>
  </si>
  <si>
    <t>Eritropoyetina. Solución Inyectable Cada frasco ámpula con liofilizado o Solución contiene: Eritropoyetina humana recombinante o Eritropoyetina humana recombinante alfa o Eritropoyetina beta 4000 UI Envase con 6 frascos ámpula con o sin diluyente</t>
  </si>
  <si>
    <t>010000535900</t>
  </si>
  <si>
    <t>Valproato de magnesio. Tableta de Liberación Prolongada. Cada tableta contiene: Valproato de magnesio 600 mg Envase con 30 tabletas.</t>
  </si>
  <si>
    <t>010000081300</t>
  </si>
  <si>
    <t>Hidrocortisona. Crema Cada g contiene: 17 Butirato de hidrocortisona 1 mg Envase con 15 g.</t>
  </si>
  <si>
    <t>010000273900</t>
  </si>
  <si>
    <t>Dieta Polimerica A Base De Caseinato De Calcio O Proteinas Grasas Vitaminas Minerales. Polvo Cada 100 gramos contiene: Densidad energética Unidad Kcal/ml Mínimo 0.99 Máximo 1.06 Calorías Unidad Kcal Mínimo 412.5 Máximo 441.7 Hidratos de carbono Unidad g Mínimo 58.50 Máximo 68.00 Proteína: Unidad g Mínimo 15.80 Máximo 17.50 Histidina Unidad g Mínimo 0.40 Máximo 0.5600 Isoleucina Unidad g Mínimo 0.7035 Máximo 1.0135 Leucina Unidad g Mínimo 1.4050 Máximo 1.7670 Lisina Unidad g Mínimo 1.1080 Máximo 1.4525 Metionina Unidad g Mínimo 0.3925 Máximo 0.5256 Fenilalanina Unidad g Mínimo 0.7810 Máximo 0.9450 Treonina Unidad g Mínimo 0.6466 Máximo 0.8050 Triptofano Unidad g Mínimo 0.1833 Máximo 0.2450 Valina Unidad g Mínimo 0.8553 Máximo 1.2950 Arginina Unidad g Mínimo 0.6165 Máximo 0.6650 Acido aspártico Unidad g Mínimo 1.0500 Máximo 1.2310 Serina Unidad g Mínimo 0.8750 Máximo 0.8910 Acido glutámico Unidad g Mínimo 3.0100 Máximo 3.3530 Prolina Unidad g Mínimo 1.4700 Máximo 1.5630  Glicina Unidad g Mínimo 0.2800 Máximo 0.3380 Alanina Unidad g Mínimo 0.4375 Máximo 0.4910 Cistina Unidad g Mínimo 0.0980 Máximo 0.7000 Tirosina Unidad g Mínimo 0.7414 Máximo 1.0150 Grasas Unidad g Mínimo 9.0 Máximo 15.80 Acidos grasos saturados Unidad g Mínimo 0.96 Máximo 2.30 Acido palmítico Unidad g Mínimo 0.67 Máximo 1.77 Acido esteárico Unidad g Mínimo 0.29 Máximo 0.36 Grasos insaturados Unidad g Mínimo 7.20 Máximo 12.62 Linoleico Unidad g Mínimo 5.8 Máximo 8.50 Linolénico Unidad g Mínimo 0.20 Máximo 0.20 Oleico Unidad g Mínimo 1.20 Máximo 4.00 Relación polinsaturados/saturados Unidad g Mínimo 0.11 Máximo 8.20 Colesterol Unidad g Mínimo 0.00 Máximo 0.02 Vitamina A Unidad U.I. Mínimo 1028.0 Máximo 1170.0 Vitamina D Unidad U.I. Mínimo 90.10 Máximo 96.00 Vitamina E Unidad mg Mínimo 10.20 Máximo 15.00 Acido ascórbico Unidad mg Mínimo 20.00 Máximo 68.00 Acido fólico Unidad µg Mínimo 122.00 Máximo 200.00 Tiamina Unidad mg Mínimo 0.70 Máximo 0.72 Riboflavina Unidad mg Mínimo 0.70 Máximo 0.80 Niacina Unidad mg Mínimo 9.00 Máximo 10.00 Vitamina B6 Unidad mg Mínimo 0.90 Máximo 1.00 Vitamina B12 Unidad µg Mínimo 2.70 Máximo 3.10 Biotina Unidad µg Mínimo 61.00 Máximo 150.00 Acido pantoténico Unidad mg Mínimo 2.40 Máximo 5.00 Vitamina K Unidad µg Mínimo 18.00 Máximo 44.10 Colina Unidad mg Mínimo 0.0 Máximo 136.00 Calcio Unidad mg Mínimo 225.20 Máximo 325.20 Fósforo Unidad mg Mínimo 225.20 Máximo 268.80 Yodo Unidad µgMínimo 34.00 Máximo 44.00 Hierro Unidad mg Mínimo 4.10 Máximo 5.00 Magnesio Unidad mg Mínimo 90.10 Máximo 105.00 Cobre Unidad mg Mínimo 0.50 Máximo 0.52 Zinc Unidad mg Mínimo 4.30 Máximo 5.40 Manganeso Unidad mg Mínimo 0.90  Máximo 1.20 Potasio Unidad mg Mínimo 515.00 Máximo 860.00 Sodio Unidad mg Mínimo 130.00 Máximo 360.00 Cloro Unidad mg Mínimo 300.00 Máximo 610.00 Selenio Unidad µg Mínimo 0.0 Máximo 19.00 Cromo Unidad µg Mínimo 0.0 Máximo 22.5 Molibdeno Unidad µg Mínimo 0.0 Máximo 38.00 Envase con 400 - 454 gramos con o sin sabor.</t>
  </si>
  <si>
    <t>040000040900</t>
  </si>
  <si>
    <t>Hidroxizina. Gragea o Tableta Cada Gragea o Tableta contiene: Clorhidrato de hidroxizina 10 mg Envase con 30 Grageas o Tabletas.</t>
  </si>
  <si>
    <t>040000210600</t>
  </si>
  <si>
    <t>Tramadol.  Solución Inyectable Cada ampolleta contiene: Clorhidrato de Tramadol 100 mg Envase con 5 ampolletas de 2 ml.</t>
  </si>
  <si>
    <t>030000001400</t>
  </si>
  <si>
    <t>Fórmula de Continuación. Polvo o líquido. Energía: Mínimo /100 mL: 60 kcal Máximo /100 mL: 85 kcal. Energía:  Mínimo /100 mL: 250 kJ Máximo /100 mL: 355 kJ. Vitaminas: Vitamina A: Mínimo/100 kcal:  250 U.I. o 75 µg expresados en retinol. Máximo/100 kcal:  750 U.I. o 225 µg expresados en retinol. NSR/100 kcal En caso de productos en polvo debería procurarse conseguir NSR más bajo. Vitamina D:  Mínimo /100 mL:  40 U.I. o 1 µg Máximo /100 mL: 120 U.I. o 3 µg NSR/100 kcal: -.  Vitamina C (Ac.ascórbico):  Mínimo /100 mL: 8 mg Máximo/100 kcal: S. E. NSR/100 kcal: -. Tiamina (B1): Mínimo /100 mL: 40 µg Máximo/100 kcal: S. E. NSR/100 kcal: -.  Riboflavina (B2): Mínimo /100 mL: 60 µg Máximo /100 mL: S. E. NSR/100 kcal: - Niacina (B3): Mínimo /100 mL: 250 µg Máximo /100 mL: S. E. NSR/100 kcal: - Piridoxina (B6): Mínimo /100 mL: 45 µg Máximo /100 mL: S. E. NSR/100 kcal: - Ácido fólico (B9): Mínimo /100 mL: 4 µg Máximo /100 mL: S. E. NSR/100 kcal: - Ácido pantoténico (B5): Mínimo /100 mL: 300 µg Máximo /100 mL: S. E. NSR/100 kcal: - Cianocobalamina (B12): Mínimo /100 mL: 015 µg Máximo /100 mL: S. E. Biotina (H): Mínimo /100 mL: 15 µg Máximo /100 mL: S. E. NSR/100 kcal: - Vitamina K1: Mínimo /100 mL: 4 µg Máximo /100 mL: S. E. NSR/100 kcal: - Vitamina E (alfa tocoferol equivalente): Mínimo /100 mL: 05 mg Máximo /100 mL: 5 mg NSR/100 kcal: -. Nutrimentos inorgánicos (minerales y elementos traza):  Sodio (Na): Mínimo/100 kcal: 20 mg Máximo/100 kcal: 85 mg NSR/100 kcal: - Potasio (K): Mínimo/100 kcal: 80 mg Máximo/100 kcal: S. E. NSR/100 kcal: - Cloro (Cl): Mínimo/100 kcal: 55 mg Máximo/100 kcal: S. E. NSR/100 kcal: - Calcio (Ca): Mínimo/100 kcal: 90 mg Máximo/100 kcal: S. E. NSR/100 kcal: - Fósforo (P): Mínimo/100 kcal: 60 mg Máximo/100 kcal: S. E. NSR/100 kcal: - Ca : P: Mínimo/100 kcal: 1:1 Máximo/100 kcal: 2:1 Magnesio (Mg): Mínimo/100 kcal: 6 mg Máximo/100 kcal: S. E.NSR/100 kcal: - Hierro (Fe): Mínimo/100 kcal: 1 mg Máximo/100 kcal: 2 mg NSR/100 kcal: - Yodo (I): Mínimo/100 kcal: 6 µg Máximo/100 kcal: 50 µg NSR/100 kcal: - Cinc (Zn): Mínimo/100 kcal: 05 mg Máximo/100 kcal: S. E. NSR/100 kcal: - Cobre (Cu): Mínimo/100 kcal: 60 µg Máximo/100 kcal: 100 µg Manganeso (Mn): Mínimo/100 kcal: 5 µg Máximo/100 kcal: 15 µg Selenio (Se): Mínimo/100 kcal: 1 µg Máximo/100 kcal: 9 µg Nucleótidos **: Mínimo/100 kcal: 19 mg Máximo/100 kcal:16 mg. Fuente de proteína Contendrá los aminoácidos esenciales Leche de vaca Mínimo/100 kcal: 2 g Máximo/100 kcal: 35 g. Lípidos y ácidos grasos:  Grasas: Mínimo/100 kcal: 3g Máximo/100 kcal: 6g ARA **: Mínimo/100 kcal: 5 mg Máximo/100 kcal: S.E. DHA**: Mínimo/100 kcal: 5 mg Máximo/100 kcal: S.E.  NSR/100 kcal: 05% de los ácidos grasos. Relación ARA:DHA **: Mínimo/100 kcal: 1:1 Máximo/100 kcal: 2:1 Ácido linoléico: Mínimo/100 kcal: 300 mg Máximo/100 kcal: S.E. NSR/100 kcal: - Ácido alfa-linolénico: Mínimo/100 kcal: 50 mg Máximo/100 kcal: S.E. NSR/100 kcal: -. Hidratos de carbono. Hidratos de carbono: Mínimo/100 kcal: 9 g Máximo/100 kcal: 14 g. Disposiciones Generales De manera opcional la fuente de proteína podrá contener los aminoácidos esenciales (valina leucina isoleucina treonina lisina metionina fenilalanina y triptofano y otros regulados en la NORMA Oficial Mexicana NOM-131-SSA1- 2012) y en caso de ser adicionados se listarán en la ficha técnica. La proporción de ácido linoleico/alfa-linolénico mínimo 5:1 máximo 15:1 En las fórmulas de continuación el contenido de hidratos de carbono debe ajustarse al contenido energético. El producto debe contener hidratos de carbono nutrimentalmente asimilables que sean adecuados para la alimentación de los lactantes mayores de seis meses de edad y los niños de corta edad. En las fórmulas de continuación además de las vitaminas y minerales señalados pueden añadirse otros nutrimentos/ingredientes cuando sean necesarios para asegurar que el producto sea adecuado para formar parte de un plan de alimentación mixta destinado a ser utilizado después del sexto mes de edad. Se debe contar con evidencia científica que demuestre la utilidad de los nutrimentos/ingredientes opcionales que se utilicen y estar a disposición de la Secretaría de Salud cuando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Si se añade ácido docosahexaenoico (DHA) el contenido de ácido araquidónico debe ser al menos el mismo que el de DHA y el contenido de ácido eicosapentaenoico (EPA) no debe exceder el contenido de DHA. ** Opcional S.E. Sin Especificación NSR: Nivel Superior de Referencia. Envase desde 360 g a 454 g polvo y medida dosificadora.</t>
  </si>
  <si>
    <t>010000081100</t>
  </si>
  <si>
    <t>Fluocinolona. Crema Cada g contiene: Acetónido de fluocinolona 0.1 mg Envase con 20 g.</t>
  </si>
  <si>
    <t>010000360500</t>
  </si>
  <si>
    <t>Glucosa. Solución Inyectable al 10% Cada 100 ml contienen: Glucosa anhidra o glucosa 10 g ó Glucosa monohidratada equivalente a 10.0 g de glucosa Envase con 1 000 ml. Contiene: Glucosa 100.0 g</t>
  </si>
  <si>
    <t>010000418600</t>
  </si>
  <si>
    <t>Mesalazina. Gragea con capa entérica o tableta de liberación prolongada. Cada gragea con capa entérica o tableta de liberación prolongada contiene: Mesalazina 500 mg. Envase con 30 grageas con capa entérica o tabletas de liberación prolongada</t>
  </si>
  <si>
    <t>010000362500</t>
  </si>
  <si>
    <t>Glucosa. Solución Inyectable al 5% Cada 100 ml contienen: Glucosa anhidra o glucosa 5 g ó Glucosa monohidratada equivalente a 5.0 g de glucosa. Envase con 100 ml. Contiene: Glucosa 5.0 g</t>
  </si>
  <si>
    <t>010000002200</t>
  </si>
  <si>
    <t>Caseinato de calcio. Polvo. cada 100 g contienen: Proteínas 86.0 a 90.0 g. Grasas 0.0 a 2.0 g. Minerales 3.8 a 6.0 g. Humedad 0.0 a 6.2 g. Envase con 100 g.</t>
  </si>
  <si>
    <t>010000441800</t>
  </si>
  <si>
    <t>Travoprost. Solución Oftálmica Cada ml contiene: Travoprost 40 µg Envase con un frasco gotero con 2.5 ml.</t>
  </si>
  <si>
    <t>010000362400</t>
  </si>
  <si>
    <t>Glucosa. Solución Inyectable al 5% Cada 100 ml contienen: Glucosa anhidra o glucosa 5 g ó Glucosa monohidratada equivalente a 5.0 g de glucosa. Envase con 50 ml. Contiene: Glucosa 2.5 g</t>
  </si>
  <si>
    <t>010000282200</t>
  </si>
  <si>
    <t>Cloranfenicol. Ungüento oftálmico. Cada g contiene: Cloranfenicol levógiro 5 mg Envase con 5 g.</t>
  </si>
  <si>
    <t>010000569900</t>
  </si>
  <si>
    <t>Etoricoxib. Comprimido Cada Comprimido contiene: Etoricoxib 90 mg Envase con 28 Comprimidos.</t>
  </si>
  <si>
    <t>010000080100</t>
  </si>
  <si>
    <t>Baño coloide. Polvo. Cada gramo contiene: Harina de soya 965 mg (contenido proteico 45%) Polividona 20 mg Envase con un sobre individual de 90 g.</t>
  </si>
  <si>
    <t>030000001100</t>
  </si>
  <si>
    <t>Energía Mínimo /100 mL 60 kcal,  Máximo /100 mL70 kcal; Energía  Mínimo /100 mL 250 kJ,  Máximo /100 mL295 kJ. Vitaminas. Vitamina A (expresados en retinol). Mínimo/100 kcal 200 U.I. o 60 µg, Máximo/100 kcal 2,5 µg o 100 U.I., NSR/100 kcal. En caso de productos en polvo debería procurarse conseguir NSR más bajo -; Vitamina D Mínimo/100 kcal 1 µg o 40 U.I., Máximo/100 kcal , NSR/100 kcal En caso de productos en polvo debería procurarse conseguir NSR más bajo-; Vitamina C (Ác. ascórbico) Mínimo/100 kcal 10 mg, Máximo/100 kcal S. E., NSR/100 kcal En caso de productos en polvo debería procurarse conseguir NSR más bajo70 mg; Vitamina B Mínimo/100 kcal 60 µg, Máximo/100 kcal S. E., NSR/100 kcal En caso de productos en polvo debería procurarse conseguir NSR más bajo300 µg; Tiamina (B1) Mínimo/100 kcal 60 µg, Máximo/100 kcal S. E., NSR/100 kcal En caso de productos en polvo debería procurarse conseguir NSR más bajo300 µg; Riboflavina (B2)  Mínimo/100 kcal 80 µg, Máximo/100 kcal S. E., NSR/100 kcal En caso de productos en polvo debería procurarse conseguir NSR más bajo500 µg; Niacina (B3)  Mínimo/100 kcal 300 µg, Máximo/100 kcal S. E., NSR/100 kcal En caso de productos en polvo debería procurarse conseguir NSR más bajo1 500 µg; Piridoxina (B6)  Mínimo/100 kcal 35 µg, Máximo/100 kcal S. E., NSR/100 kcal En caso de productos en polvo debería procurarse conseguir NSR más bajo175 µg; Ácido fólico (B9)  Mínimo/100 kcal 10 µg, Máximo/100 kcal S. E., NSR/100 kcal En caso de productos en polvo debería procurarse conseguir NSR más bajo50 µg; Ácido pantoténico (B5)  Mínimo/100 kcal 400 µg, Máximo/100 kcal S. E., NSR/100 kcal En caso de productos en polvo debería procurarse conseguir NSR más bajo2 000 µg; Cianocobalamina (B12)  Mínimo/100 kcal 0,1 µg, Máximo/100 kcal S. E., NSR/100 kcal En caso de productos en polvo debería procurarse conseguir NSR más bajo1,5 µg; Biotina  (H) Mínimo/100 kcal 1,5 µg, Máximo/100 kcal S. E., NSR/100 kcal En caso de productos en polvo debería procurarse conseguir NSR más bajo10 µg; Vitamina K1  Mínimo/100 kcal 4 µg, Máximo/100 kcal S. E., NSR/100 kcal En caso de productos en polvo debería procurarse conseguir NSR más bajo27 µg; Vitamina E (alfa tocoferol equivalente) Mínimo/100 kcal 0,5 mg, Máximo/100 kcal S. E., NSR/100 kcal En caso de productos en polvo debería procurarse conseguir NSR más bajo5 mg; Nutrimentos inorgánicos (minerales y elementos traza), Sodio (Na) Mínimo/100 kcal 20 mg, Máximo/100 kcal 60 mg, NSR/100 kcal -; Potasio (K) Mínimo/100 kcal 60 mg, Máximo/100 kcal 180 mg, NSR/100 kcal -; Cloro (Cl) Mínimo/100 kcal 50 mg, Máximo/100 kcal 160 mg, NSR/100 kcal -; Calcio (Ca) Mínimo/100 kcal 50 mg, Máximo/100 kcal S. E., NSR/100 kcal 140 mg; Fósforo (P) Mínimo/100 kcal 25 mg, Máximo/100 kcal S. E., NSR/100 kcal 100 mg; La relación Ca:P Mínimo/100 kcal 1:1, Máximo/100 kcal 2:1, NSR/100 kcal -; Magnesio (Mg) Mínimo/100 kcal 5 mg, Máximo/100 kcal S. E., NSR/100 kcal 15 mg; Hierro (Fe) Mínimo/100 kcal 1 mg, Máximo/100 kcal 2 mg, NSR/100 kcal -; Yodo (I) Mínimo/100 kcal 10 µg, Máximo/100 kcal S. E., NSR/100 kcal 60 µg; Cobre (Cu)Mínimo/100 kcal 35 µg, Máximo/100 kcal S. E., NSR/100 kcal 120 µg; Cinc (Zn) Mínimo/100 kcal 0,5 mg, Máximo/100 kcal S. E., NSR/100 kcal 1,5 mg; Manganeso (Mn)Mínimo/100 kcal 1 µg, Máximo/100 kcal S. E., NSR/100 kcal 100 µg; Selenio (Se)Mínimo/100 kcal 1 µg, Máximo/100 kcal S. E., NSR/100 kcal 9 µg; Colina Mínimo/100 kcal 14 mg, Máximo/100 kcal S. E., NSR/100 kcal 50 mg; Mioinositol (Inositol) Mínimo/100 kcal 4 mg, Máximo/100 kcal S. E., NSR/100 kcal 40 mg; L-Carnitina (Carnitina) Mínimo/100 kcal 1,2 mg, Máximo/100 kcal 2,3 mg, NSR/100 kcal -; Taurina Mínimo/100 kcal 4,7 mg, Máximo/100 kcal 12 mg, NSR/100 kcal -; Nucleótidos **) Mínimo/100 kcal 1,9 mg, Máximo/100 kcal 16 mg, NSR/100 kcal -; Fuente de proteína. Contendrá los aminoácidos esenciales **. Lípidos y ácidos grasos. Grasas Mínimo/100 kcal 4,4 g, Máximo/100 kcal 6 g NSR/100 kcal -; ARA Mínimo/100 kcal 7 mg, Máximo/100 kcal S.E. NSR/100 kcal -; DHA Mínimo/100 kcal 7 mg, Máximo/100 kcal S.E. NSR/100 kcal (0,5 % de los ácidos grasos); Relación  ARA: DHA Mínimo/100 kcal 1:1, Máximo/100 kcal 2:1 NSR/100 kcal -; Ácido linoleico Mínimo/100 kcal 300 mg, Máximo/100 kcal S. E. NSR/100 kcal 1 400 mg; Ácido alfa-linolénico Mínimo/100 kcal 50 mg, Máximo/100 kcal S. E. NSR/100 kcal -; Hidratos de carbono. Hidratos de carbono Mínimo/100 kcal 9 g, Máximo/100 kcal 14 g NSR/100 kcal -. Disposiciones Generales. La proporción de ácido linoleico/alfa-linolénico mínimo 5:1, máximo 15:1 De manera opcional, la fuente de proteína podrá contener los aminoácidos esenciales (valina, leucina, isoleucina, treonina, lisina, metionina, fenilalanina y triptófano, y otros, regulados en la NORMA Oficial Mexicana NOM-131-SSA1-2012) y en caso de ser adicionados se listarán en la ficha técnica. El contenido de ácidos grasos trans no será superior al 3% del contenido total de ácidos grasos en las fórmulas para lactantes. En las fórmulas para lactantes sólo podrán añadirse almidones naturalmente exentos de gluten precocidos y/o gelatinizados hasta un máximo de 30% del contenido total de hidratos de carbono y hasta un máximo de 2 g/100 ml. En las fórmulas para lactantes debe evitarse el uso de sacarosa, así como la adición de fructosa como ingrediente, salvo cuando sea necesario por justificación tecnológica. En las fórmulas para lactantes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de Salud cuando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Si se añade ácido docosahexaenoico (DHA), el contenido de ácido araquidónico debe ser al menos el mismo que el de DHA y el contenido de ácido eicosapentaenoico (EPA) no debe exceder el contenido de DHA. ** Opcional. S.E. Sin Especificación. NSR: Nivel Superior de Referencia. Envase desde 360 g hasta 454 g polvo y medida dosificadora.</t>
  </si>
  <si>
    <t>010000441100</t>
  </si>
  <si>
    <t>Latanoprost. Solución Oftálmica Cada ml contiene: Latanoprost 50 µg Envase con un frasco gotero con 2.5 ml.</t>
  </si>
  <si>
    <t>010000122300</t>
  </si>
  <si>
    <t>Aluminio y magnesio. Tableta Masticable Cada Tableta Masticable contiene: Hidróxido de aluminio 200 mg Hidróxido de magnesio 200 mg o trisilicato de magnesio: 447.3 mg Envase con 50 Tabletas Masticables.</t>
  </si>
  <si>
    <t>040000321500</t>
  </si>
  <si>
    <t>Diazepam. Tableta. Cada tableta contiene: Diazepam 10 mg Envase con 20 Tabletas.</t>
  </si>
  <si>
    <t>010000535600</t>
  </si>
  <si>
    <t>Lamotrigina. Tableta Cada Tableta contiene: Lamotrigina 100 mg Envase con 28 Tabletas.</t>
  </si>
  <si>
    <t>040000535100</t>
  </si>
  <si>
    <t>Metilfenidato. Comprimido Cada Comprimido contiene: Clorhidrato de metilfenidato 10 mg Envase con 30 Comprimidos.</t>
  </si>
  <si>
    <t>010000313200</t>
  </si>
  <si>
    <t>Neomicina polimixina b fluocinolona y lidocaína. Solución Ótica Cada 100 ml contienen: Acetónido de fluocinolona 0.025 g Sulfato de Polimixina B equivalente a 1 000 000 U de polimixina B Sulfato de neomicina equivalente a 0.350 g de neomicina Clorhidrato de lidocaína 2.0 g Envase con gotero integral con 5 ml.</t>
  </si>
  <si>
    <t>040000265200</t>
  </si>
  <si>
    <t>Biperideno. Tableta Cada Tableta contiene: Clorhidrato de biperideno 2 mg Envase con 50 Tabletas.</t>
  </si>
  <si>
    <t>010000170000</t>
  </si>
  <si>
    <t>Ácido fólico. Tableta. Cada tableta contiene: Acido fólico 4 mg Envase con 90 Tabletas.</t>
  </si>
  <si>
    <t>010000280600</t>
  </si>
  <si>
    <t>Cromoglicato de sodio. Solución Oftálmica Cada ml contiene: Cromoglicato de sodio 40 mg Envase con gotero integral con 5 ml.</t>
  </si>
  <si>
    <t>010000435801</t>
  </si>
  <si>
    <t>Pregabalina. Cápsula Cada Cápsula contiene: Pregabalina 150 mg Envase con 28 Cápsulas</t>
  </si>
  <si>
    <t>010000150600</t>
  </si>
  <si>
    <t>Estrógenos conjugados. Crema Vaginal Cada 100 g contiene: Estrógenos conjugados de origen equino 62.5 mg Envase con 43 g y aplicador.</t>
  </si>
  <si>
    <t>010000043900</t>
  </si>
  <si>
    <t>Salbutamol. Solución para nebulizador. Cada 100 ml contienen: Sulfato de salbutamol 0.5 g. Envase con 10 ml.</t>
  </si>
  <si>
    <t>040000402600</t>
  </si>
  <si>
    <t>Buprenorfina solución inyectable cada ampolleta o frasco ámpula contiene: clorhidrato de buprenorfina equivalente a 0.3 mg de buprenorfina. Envase con 6 ampolletas o frascos ámpula con 1 ml.</t>
  </si>
  <si>
    <t>010000530400</t>
  </si>
  <si>
    <t>Alfa cetoanálogos de aminoácidos. Gragea Tableta Recubierta o Tableta. Cada Gragea tableta recubierta o tableta contiene: Alfa cetoanálogos de Aminoácidos 630 mg Envase con 100 grageas tabletas recubiertas o tabletas.</t>
  </si>
  <si>
    <t>010000261800</t>
  </si>
  <si>
    <t>Levetiracetam. Tableta Cada Tableta contiene: Levetiracetam 1 000 mg Envase con 30 Tabletas.</t>
  </si>
  <si>
    <t>010000170601</t>
  </si>
  <si>
    <t>Ácido fólico. Tableta. Cada tableta contiene: Ácido fólico 5 mg Envase con 92 Tabletas.</t>
  </si>
  <si>
    <t>010000432900</t>
  </si>
  <si>
    <t>Montelukast. Comprimido Masticable Cada comprimido contiene: Montelukast sódico equivalente a 5 mg de montelukast. Envase con 30 comprimidos.</t>
  </si>
  <si>
    <t>010000214100</t>
  </si>
  <si>
    <t>Betametasona. Solución Inyectable Cada ampolleta o frasco ámpula contiene: Fosfato sódico de betametasona 5.3 mg equivalente a 4 mg de betametasona. Envase con un frasco ámpula o una ampolleta con 1 ml.</t>
  </si>
  <si>
    <t>010000010500</t>
  </si>
  <si>
    <t>Paracetamol. Supositorio cada supositorio contiene: paracetamol 300 mg. envase con 3 supositorios.</t>
  </si>
  <si>
    <t>010000430801</t>
  </si>
  <si>
    <t>Sildenafil. Tableta Cada Tableta contiene: Citrato de sildenafil equivalente a Sildenafil 50 mg Envase con 4 Tabletas.</t>
  </si>
  <si>
    <t>010000086100</t>
  </si>
  <si>
    <t>Bencilo. Emulsión Dérmica Cada ml contiene: Benzoato de bencilo 300 mg Envase con 120 ml.</t>
  </si>
  <si>
    <t>010000284100</t>
  </si>
  <si>
    <t>Prednisolona. Solución Oftálmica Cada ml contiene: Fosfato sódico de prednisolona equivalente a 5 mg de fosfato de prednisolona Envase con gotero integral con 5 ml.</t>
  </si>
  <si>
    <t>010000450400</t>
  </si>
  <si>
    <t>Sulfasalazina. Tableta CoN Capa Entérica Cada Tableta con Capa Entérica contiene: Sulfasalazina 500 mg Envase con 60 Tabletas con Capa Entérica.</t>
  </si>
  <si>
    <t>010000342300</t>
  </si>
  <si>
    <t>Meloxicam. Tableta Cada Tableta contiene: Meloxicam 15 mg Envase con 10 Tabletas</t>
  </si>
  <si>
    <t>010000530600</t>
  </si>
  <si>
    <t>Ácido micofenólico. Comprimido Cada Comprimido contiene: Micofenolato de mofetilo 500 mg Envase con 50 Comprimidos</t>
  </si>
  <si>
    <t>010000136400</t>
  </si>
  <si>
    <t>Lidocaína - hidrocortisona. Supositorio Cada Supositorio contiene: Lidocaína 60 mg Acetato de Hidrocortisona 5 mg Óxido de Zinc 400 mg Subacetato de aluminio 50 mg Envase con 6 Supositorios.</t>
  </si>
  <si>
    <t>010000262300</t>
  </si>
  <si>
    <t>Valproato de magnesio. Solución Cada ml contiene: Valproato de magnesio equivalente a 186 mg de ácido valproico. Envase con 40 ml.</t>
  </si>
  <si>
    <t>010000124300</t>
  </si>
  <si>
    <t>Metoclopramida. Solución Cada ml contiene: Clorhidrato de metoclopramida 4 mg Envase frasco gotero con 20 ml.</t>
  </si>
  <si>
    <t>010000403600</t>
  </si>
  <si>
    <t>Etofenamato solucion inyectable cada ampolleta contiene: etofenamato 1 g envase con una ampolleta de 2 ml.</t>
  </si>
  <si>
    <t>010000235200</t>
  </si>
  <si>
    <t>Solución para Diálisis Peritoneal baja en magnesio con sistema de doble bolsa. Solución para Diálisis Peritoneal al 2.5%. Cada 100 ml contienen: Glucosa monohidratada 2.5 g Cloruro de sodio 538 mg Cloruro de calcio Dihidratado 25.7 mg Cloruro de magnesio hexahidratado 5.08 mg Lactato de sodio 448 mg Agua Inyectable c.b.p 100 ml pH 5.0-5.6 Miliequivalentes por litro: Sodio 132 Calcio 3.5 Magnesio 0.5 Cloruro 96 Lactato 40 Miliosmoles aproximados por litro 398 Envase con bolsa de 2 000 ml y con sistema integrado de tubería en Y y en el otro extremo bolsa de drenaje con conector tipo luer lock y tapón con antiséptico.</t>
  </si>
  <si>
    <t>010000040600</t>
  </si>
  <si>
    <t>Difenhidramina. Solución inyectable. Cada frasco ámpula contiene: Clorhidrato de difenhidramina 100 mg. Envase con frasco ámpula de 10 ml.</t>
  </si>
  <si>
    <t>010000262700</t>
  </si>
  <si>
    <t>Oxcarbazepina. Gragea o Tableta Cada Gragea o Tableta contiene oxcarbazepina 600 mg Envase con 20 Grageas o Tabletas.</t>
  </si>
  <si>
    <t>010000250800</t>
  </si>
  <si>
    <t>Beclometasona Dipropionato de. Suspensión en aerosol. Cada Inhalación contiene: Dipropionato de Beclometasona 250 µg Envase con dispositivo inhalador para 200 dosis</t>
  </si>
  <si>
    <t>010000261700</t>
  </si>
  <si>
    <t>Levetiracetam. Tableta Cada Tableta contiene: Levetiracetam 500 mg Envase con 60 Tabletas.</t>
  </si>
  <si>
    <t>010000109400</t>
  </si>
  <si>
    <t>Cabergolina. Tableta Cada Tableta contiene: Cabergolina 0.5 mg Envase con 2 Tabletas.</t>
  </si>
  <si>
    <t>010000455200</t>
  </si>
  <si>
    <t>Seroalbúmina humana o albúmina humana. Solución Inyectable Cada envase contiene: Seroalbúmina humana o albúmina humana 10 g Envase con 50 ml.</t>
  </si>
  <si>
    <t>010000087100</t>
  </si>
  <si>
    <t>Alibour. Polvo Cada gramo contiene: Sulfato de Cobre 177.0 mg Sulfato de Zinc 619.5 mg alcanfor 26.5 mg Envase con 12 sobres con 2.2 g.</t>
  </si>
  <si>
    <t>010000046300</t>
  </si>
  <si>
    <t>Ketotifeno. Solución Oral Cada 100 ml contienen: Fumarato ácido de ketotifeno equivalente a 20 mg de ketotifeno. Envase con 120 ml y dosificador.</t>
  </si>
  <si>
    <t>010000360600</t>
  </si>
  <si>
    <t>Glucosa. Solución Inyectable al 50 % Cada 100 ml contienen: Glucosa anhidra o glucosa 50 g Agua Inyectable 100 ml o Glucosa monohidratada equivalente a 50 g de glucosa Envase con 250 ml. Contiene: Glucosa 125 g</t>
  </si>
  <si>
    <t>010000533200</t>
  </si>
  <si>
    <t>Eritropoyetina. Solución Inyectable Cada frasco ámpula con liofilizado o Solución contiene: Eritropoyetina humana recombinante o Eritropoyetina humana recombinante alfa o Eritropoyetina beta 2000 UI Envase con 12 frascos ámpula 1 ml con o sin diluyente.</t>
  </si>
  <si>
    <t>010000433200</t>
  </si>
  <si>
    <t>Budesonida. Suspensión. Para nebulizar.  Cada envase contiene: Budesonida (micronizada) 0.250 mg. Envase con 5 envases con 2 ml.</t>
  </si>
  <si>
    <t>010000282400</t>
  </si>
  <si>
    <t>Neomicina polimixina b y bacitracina. Ungüento Oftálmico Cada gramo contiene: Sulfato de neomicina equivalente a 3.5 mg de neomicina. Sulfato de polimixina B equivalente a 5 000 U de polimixina B Bacitracina 400 U Envase con 3.5 g.</t>
  </si>
  <si>
    <t>010000361800</t>
  </si>
  <si>
    <t>Bicarbonato de sodio. Solución Inyectable al 7.5% Cada frasco ámpula contiene: Bicarbonato de sodio 3.75 g Envase con frasco ámpula de 50 ml. El envase con 50 ml contiene: Bicarbonato de sodio 44.5 mEq</t>
  </si>
  <si>
    <t>010000416100</t>
  </si>
  <si>
    <t>Ácido alendrónico. Tableta o Comprimido Cada Tableta o Comprimido contiene alendronato de sodio equivalente a 10 mg de ácido alendrónico. Envase con 30 Tabletas o Comprimidos.</t>
  </si>
  <si>
    <t>010000341200</t>
  </si>
  <si>
    <t>Indometacina. Supositorio Cada Supositorio contiene: Indometacina 100 mg Envase con 6 Supositorios</t>
  </si>
  <si>
    <t>040000265400</t>
  </si>
  <si>
    <t>Levodopa y carbidopa. Tableta Cada Tableta contiene: Levodopa 250 mg Carbidopa 25 mg Envase con 100 Tabletas.</t>
  </si>
  <si>
    <t>010000572101</t>
  </si>
  <si>
    <t>Paracetamol solución inyectable cada frasco contiene: paracetamol 1 g. Envase con cuatro frascos con 100 ml.</t>
  </si>
  <si>
    <t>010000127000</t>
  </si>
  <si>
    <t>Senósidos a-b. Solución Oral Cada 100 ml contienen: Concentrado de Sen equivalente a 200 mg de senósidos A y B. Envase con 75 ml</t>
  </si>
  <si>
    <t>010000264900</t>
  </si>
  <si>
    <t>Pramipexol. Tableta Cada Tableta contiene Diclorhidrato de pramipexol Monohidratado 0.5 mg Envase con 30 Tabletas.</t>
  </si>
  <si>
    <t>010000127700</t>
  </si>
  <si>
    <t>Fosfato y citrato de sodio. Solución. Cada 100 ml contienen: Fosfato monosódico 12 g Citrato de sodio 10 g Envase con 133 ml y cánula rectal.</t>
  </si>
  <si>
    <t>010000572000</t>
  </si>
  <si>
    <t>Paracetamol solución inyectable cada frasco contiene: paracetamol 500 mg. Envase con un frasco con 50 ml.</t>
  </si>
  <si>
    <t>010000154200</t>
  </si>
  <si>
    <t>Oxitocina. Solución Inyectable Cada ampolleta contiene: Oxitocina: 5 UI. Envase con 50 ampolletas con 1 ml.</t>
  </si>
  <si>
    <t>010000548800</t>
  </si>
  <si>
    <t>Valproato semisódico. Comprimido con Capa Entérica Cada Comprimido contiene: Valproato semisódico equivalente a 250 mg de ácido valproico. Envase con 30 Comprimidos.</t>
  </si>
  <si>
    <t>010000441000</t>
  </si>
  <si>
    <t>Dorzolamida. Solución Oftálmica Cada ml contiene: Clorhidrato de dorzolamida equivalente a 20 mg de dorzolamida Envase con gotero integral con 5 ml.</t>
  </si>
  <si>
    <t>010000416700</t>
  </si>
  <si>
    <t>Ácido risedrónico. Gragea o Tableta Cada Gragea o Tableta contiene: Risedronato sódico 35 mg Envase con 4 Grageas o Tabletas.</t>
  </si>
  <si>
    <t>040000024200</t>
  </si>
  <si>
    <t>Fentanilo. Solución Inyectable Cada ampolleta o frasco ámpula contiene: Citrato de fentanilo equivalente a 0.5 mg de fentanilo. Envase con 6 ampolletas o frascos ámpula con 10 ml.</t>
  </si>
  <si>
    <t>010000230400</t>
  </si>
  <si>
    <t>Espironolactona. Tableta. Cada Tableta contiene: Espironolactona 25 mg Envase con 20 Tabletas.</t>
  </si>
  <si>
    <t>010000361100</t>
  </si>
  <si>
    <t>Cloruro de sodio y glucosa. Solución Inyectable Cada 100 ml contienen: Cloruro de sodio 0.9 g Glucosa anhidra o glucosa 5.0 g ó Glucosa monohidratada equivalente a 5.0 g de glucosa Envase con 250 ml. Contiene: Sodio 38.5 mEq Cloruro 38.5 mEq Glucosa 12.5 g</t>
  </si>
  <si>
    <t>010000433300</t>
  </si>
  <si>
    <t>Budesonida. Suspensión para nebulizar. Cada envase contiene: Budesonida (micronizada) 0.500 mg. Envase con 5 envases con 2 ml.</t>
  </si>
  <si>
    <t>010000212300</t>
  </si>
  <si>
    <t>Mupirocina. Ungüento Cada 100 gramos contiene: Mupirocina 2 g Envase con 15 g.</t>
  </si>
  <si>
    <t>010000051400</t>
  </si>
  <si>
    <t>Paracetamol supositorio cada supositorio contiene: paracetamol 100 mg envase con 3 supositorios</t>
  </si>
  <si>
    <t>010000406100</t>
  </si>
  <si>
    <t>Cisatracurio besilato de. Solución InyectableCada ml contiene:Besilato de cisatracurioequivalente a 2 mgde cisatracurioEnvase con 1 ampolleta con 5 ml.</t>
  </si>
  <si>
    <t>010000340900</t>
  </si>
  <si>
    <t>Colchicina. Tableta. Cada tableta contiene: Colchicina 1 mg Envase con 30 Tabletas.</t>
  </si>
  <si>
    <t>010000418500</t>
  </si>
  <si>
    <t>Ácido ursodeoxicólico. Cápsula Cada Cápsula contiene: Ácido ursodeoxicólico 250 mg Envase con 50 Cápsulas</t>
  </si>
  <si>
    <t>010000266200</t>
  </si>
  <si>
    <t>Piridostigmina. Gragea o Tableta Cada Gragea o Tableta contiene: Bromuro de piridostigmina 60 mg Envase con 20 Grageas.</t>
  </si>
  <si>
    <t>010000538500</t>
  </si>
  <si>
    <t>Multivitaminas. Solución Inyectable Infantil. Cada frasco ámpula con liofilizado contiene: Retinol (vitamina A) 2000.0 UI. Colecalciferol (vitamina D3) 200.0 UI. Acetato de alfa Tocoferol (vitamina E) 7.0 UI. Nicotinamida 17.0 mg. Riboflavina 1.4 mg. Clorhidrato de piridoxina equivalente a 1.0 mg de piridoxima. Dexpanteno equivalente a 5.0 mg de ácido pantoténico. Clorhidrato de tiamina equivalente a 1.2 mg de tiamina. Ácido ascórbico 80.0 mg. Biotina 0.02 mg. Cianocobalamina 0.001 mg. Ácido fólico 0.14 mg. Vitamina K 0.2 mg. Envase con 1 frasco ámpula y 1 ampolleta con 5 ml de diluyente.</t>
  </si>
  <si>
    <t>010000539500</t>
  </si>
  <si>
    <t>Tiamina. Solución Inyectable. Cada frasco ámpula con liofilizado contiene: Clorhidrato de tiamina 500 mg. Envase con 3 frascos ámpula.</t>
  </si>
  <si>
    <t>010000250400</t>
  </si>
  <si>
    <t>Ketoprofeno. Cápsula Cada Cápsula contiene: Ketoprofeno 100 mg Envase con 15 Cápsulas.</t>
  </si>
  <si>
    <t>010000086500</t>
  </si>
  <si>
    <t>Permetrina. Solución Cada 100 ml contienen: Permetrina 1 g Envase con 110 ml.</t>
  </si>
  <si>
    <t>010000126300</t>
  </si>
  <si>
    <t>Bismuto. Suspensión Oral Cada 100 ml contienen: Subsalicilato de bismuto 1.750 g Envase con 240 ml.</t>
  </si>
  <si>
    <t>010000314600</t>
  </si>
  <si>
    <t>Fexofenadina. Comprimido Cada Comprimido contiene: Clorhidrato de fexofenadina 180 mg Envase con 10 Comprimidos.</t>
  </si>
  <si>
    <t>010000419000</t>
  </si>
  <si>
    <t>Pancreatina. Cápsula (con microesferas ácido resistentes) Cada Cápsula contiene Pancreatina 150 mg Con: Lipasa. No menos de 10000 unidades USP Envase con 50 Cápsulas</t>
  </si>
  <si>
    <t>010000346100</t>
  </si>
  <si>
    <t>Azatioprina. Tableta Cada Tableta contiene: Azatioprina 50 mg Envase con 50 Tabletas.</t>
  </si>
  <si>
    <t>010000451400</t>
  </si>
  <si>
    <t>Leflunomida. Comprimido Cada Comprimido contiene: Leflunomida 20 mg Envase con 30 Comprimidos.</t>
  </si>
  <si>
    <t>010000304500</t>
  </si>
  <si>
    <t>Medroxiprogesterona. Suspensión Inyectable Cada frasco ámpula o jeringa prellenada contiene: Acetato de Medroxiprogesterona 150 mg Envase con una frasco ámpula o jeringa prellenada de 1 ml.</t>
  </si>
  <si>
    <t>010000217400</t>
  </si>
  <si>
    <t>Ciprofloxacino. Solución Oftálmica Cada 1 ml contiene: Clorhidrato de ciprofloxacino monohidratado equivalente a 3.0 mg de ciprofloxacino. Envase con gotero integral con 5 ml.</t>
  </si>
  <si>
    <t>010000261100</t>
  </si>
  <si>
    <t>Fenitoína. Suspensión Oral Cada 5 ml contienen: Fenitoína 37.5 mg Envase con 120 ml y vasito dosificador de 5 ml</t>
  </si>
  <si>
    <t>010000026200</t>
  </si>
  <si>
    <t>Lidocaína. Solución Inyectable al 2%. Cada frasco ámpula contiene: Clorhidrato de lidocaína 1 g Envase con 5 frascos ámpula con 50 ml</t>
  </si>
  <si>
    <t>010000416301</t>
  </si>
  <si>
    <t>Raloxifeno. Tableta Cada Tableta contiene: Clorhidrato de raloxifeno 60 mg Envase con 28 Tabletas</t>
  </si>
  <si>
    <t>040000260100</t>
  </si>
  <si>
    <t>Fenobarbital. Tableta Cada Tableta contiene: Fenobarbital 100 mg Envase con 20 Tabletas.</t>
  </si>
  <si>
    <t>040000267300</t>
  </si>
  <si>
    <t>Ergotamina y cafeína. Comprimido Gragea o Tableta Cada Comprimido Gragea o Tableta contiene: Tartrato de ergotamina 1 mg Cafeína 100 mg Envase con 20 Comprimidos Grageas o Tabletas.</t>
  </si>
  <si>
    <t>010000367100</t>
  </si>
  <si>
    <t>Cloruro de sodio. Solución Inyectable 0.9% Cada ampolleta de 10 ml contiene: Cloruro de sodio 0.09 g (Sodio 1.54 mEq) (Cloruro 1.54 mEq) Envase con 100 ampolletas de 10 ml.</t>
  </si>
  <si>
    <t>010000263000</t>
  </si>
  <si>
    <t>Valproato semisódico. Tableta de liberación prolongada. Cada tableta de liberación prolongada contiene: Valproato semisódico equivalente a 500 mg de ácido valproico Envase con 30 Tabletas de Liberación Prolongada.</t>
  </si>
  <si>
    <t>010000442000</t>
  </si>
  <si>
    <t>Brimonidina - timolol. Solución Oftálmica Cada mililitro contiene: Tartrato de brimonidina 2.00 mg Maleato de timolol 6.80 mg Envase con gotero integral con 5 ml.</t>
  </si>
  <si>
    <t>010000572102</t>
  </si>
  <si>
    <t>Paracetamol SOLUCIÓN INYECTABLE  Cada frasco contiene:  Paracetamol  1 g. Envase con diez frascos con 100 ml.</t>
  </si>
  <si>
    <t>010000044000</t>
  </si>
  <si>
    <t>Fluticasona. Suspensión en aerosol. Cada dosis contiene: Propionato de Fluticasona 50µg Envase con un frasco presurizado para 60 dosis</t>
  </si>
  <si>
    <t>010000594100</t>
  </si>
  <si>
    <t>Ibuprofeno. Tableta O Cápsula: Cada Tableta o Cápsula contiene: Ibuprofeno 400 mg Envase con 10 Tabletas o Cápsulas</t>
  </si>
  <si>
    <t>010000363200</t>
  </si>
  <si>
    <t>Glucosa. Solución Inyectable al 5% Cada 100 ml contienen: Glucosa anhidra o glucosa 5 g ó Glucosa monohidratada equivalente a 5 g de glucosa Envase con bolsa de 100 ml y adaptador para vial.</t>
  </si>
  <si>
    <t>010000530902</t>
  </si>
  <si>
    <t>Tamsulosina. Cápsula o Tableta de liberación prolongada. Cada cápsula o tableta de liberación prolongada contiene: Clorhidrato detamsulosina 0.4 mg. Envase con 30 cápsulas o tabletas de liberación prolongada.</t>
  </si>
  <si>
    <t>010000283000</t>
  </si>
  <si>
    <t>Aciclovir. Ungüento Oftálmico Cada 100 gramos contienen Aciclovir 3 g Envase con 4.5 g.</t>
  </si>
  <si>
    <t>010000219100</t>
  </si>
  <si>
    <t>Vitamina A. Cápsula. Cada Cápsula contiene: Vitamina A 50 000 UI. Envase con 40 Cápsulas.</t>
  </si>
  <si>
    <t>010000044600</t>
  </si>
  <si>
    <t>Budesonida-formoterol. Polvo. Cada gramo contiene: Budesonida 180 mg. Fumarato de formoterol dihidratado 5 mg. Envase con frasco inhalador dosificador con 60 dosis con 160 µg/4.5 µg cada una.</t>
  </si>
  <si>
    <t>010000363100</t>
  </si>
  <si>
    <t>Glucosa. Solución Inyectable al 5% Cada 100 ml contienen: Glucosa anhidra o glucosa 5 g ó Glucosa monohidratada equivalente a 5 g de glucosa Envase con bolsa de 50 ml y adaptador para vial</t>
  </si>
  <si>
    <t>010000211900</t>
  </si>
  <si>
    <t>Betametasona. Ungüento Cada 100 gramos contiene: Dipropionato de betametasona 64 mg equivalente a 50 mg de betametasona. Envase con 30 g.</t>
  </si>
  <si>
    <t>010000436100</t>
  </si>
  <si>
    <t>Zolmitriptano. Tableta Dispersable Cada Tableta Dispersable contiene: Zolmitriptano 2.5 mg Envase con 2 Tabletas Dispersables.</t>
  </si>
  <si>
    <t>010000234800</t>
  </si>
  <si>
    <t>Solución para Diálisis Peritoneal con sistema de doble bolsa. Solución para Diálisis Peritoneal al 1.5% Cada 100 ml contienen: Glucosa monohidratada: 1.5 g Cloruro de sodio 567 mg Cloruro de calcio dihidratado 25.7 mg Cloruro de magnesio Hexahidratado 15.2 mg Lactato de sodio 392 mg Agua Inyectable c.b.p. 100 ml pH 5.0-5.6 Miliequivalentes por litro: Sodio 132 Calcio 3.5 Magnesio 1.5 Cloruro 102 Lactato 35 Miliosmoles aproximados por litro 347 Envase con bolsa de 2000 ml y con sistema integrado de tubería en Y y en el otro extremo bolsa de drenaje con conector tipo luer lock y tapón con antiséptico.</t>
  </si>
  <si>
    <t>040000260900</t>
  </si>
  <si>
    <t>Carbamazepina. Suspensión Oral. Cada 5 ml contienen: Carbamazepina 100 mg Envase con 120 ml y dosificador de 5 ml.</t>
  </si>
  <si>
    <t>010000405500</t>
  </si>
  <si>
    <t>Bupivacaína. Solución inyectable. Cada ampolleta contiene: Clorhidrato de bupivacaína 15 mg dextrosa anhídra o glucosa anhídra 240 mg ó Glucosa monohidratada equivalente a 240 mg de glucosa anhídra. Envase con 5 ampolletas con 3 ml.</t>
  </si>
  <si>
    <t>040000210000</t>
  </si>
  <si>
    <t>Buprenorfina Tableta Sublingual. Cada Tableta Sublingual contiene: Clorhidrato de buprenorfina equivalente a 0.2 mg de buprenorfina. Envase con 10 Tabletas.</t>
  </si>
  <si>
    <t>010000271501</t>
  </si>
  <si>
    <t>Vitamina E. Gragea o Cápsula. Cada gragea o cápsula contiene: Vitamina E 400 mg Envase con 99 Grageas o Cápsulas.</t>
  </si>
  <si>
    <t>010000230600</t>
  </si>
  <si>
    <t>Manitol. Solución Inyectable al 20% Cada envase contiene: Manitol 50 g Envase con 250 ml.</t>
  </si>
  <si>
    <t>010000090400</t>
  </si>
  <si>
    <t>Ácido retinoico. Crema Cada 100 gramos contienen: Ácido retinoico 0.05 g Envase con 20 g</t>
  </si>
  <si>
    <t>010000044300</t>
  </si>
  <si>
    <t>Salmeterol,  fluticasona. Suspensión en aerosol. Cada dosis contiene: Xinafoato de salmeterol equivalente a 25 µg de salmeterol. Propionato de fluticasona 50 µg. Envase con dispositivo inhalador para 120 dosis.</t>
  </si>
  <si>
    <t>010000218700</t>
  </si>
  <si>
    <t>Ipratropio. Solución Cada 100 ml contienen: Bromuro de ipratropio monohidratado equivalente a 25 mg de bromuro de ipratropio. Envase con frasco ámpula con 20 ml.</t>
  </si>
  <si>
    <t>010000367400</t>
  </si>
  <si>
    <t>Agua Inyectable. Solución Inyectable Cada ampolleta contiene: Agua Inyectable 10 ml Envase con 100 ampolletas con 10 ml.</t>
  </si>
  <si>
    <t>010000211800</t>
  </si>
  <si>
    <t>Aceite de almendras dulces. Crema Aceite de almendras dulces e hidróxido de calcio. Envase con 240 ml.</t>
  </si>
  <si>
    <t>010000052400</t>
  </si>
  <si>
    <t>Cloruro de potasio. Solución Inyectable. Cada ampolleta contiene: Cloruro de potasio 1.49 g. (20 mEq de potasio, 20 mEq de cloro) Envase con 50 ampolletas con 10 ml</t>
  </si>
  <si>
    <t>010000155100</t>
  </si>
  <si>
    <t>Orciprenalina. Solución Inyectable Cada ampolleta contiene: Sulfato de orciprenalina 0.5 mg Envase con 3 ampolletas con 1 ml.</t>
  </si>
  <si>
    <t>010000430901</t>
  </si>
  <si>
    <t>Sildenafil. Tableta Cada Tableta contiene: Citrato de sildenafil equivalente a Sildenafil 100 mg  Envase con 4 Tabletas.</t>
  </si>
  <si>
    <t>010000412600</t>
  </si>
  <si>
    <t>Sulfadiazina de plata. Crema Cada 100 gramos contiene: Sulfadiazina de plata micronizada 1 g Envase con 375 g.</t>
  </si>
  <si>
    <t>010000220701</t>
  </si>
  <si>
    <t>Tibolona. Tableta Cada Tableta contiene: Tibolona 2.5 mg Envase con 30 Tabletas.</t>
  </si>
  <si>
    <t>010000344400</t>
  </si>
  <si>
    <t>Metocarbamol. Tableta Cada Tableta contiene: Metocarbamol 400 mg Envase con 30 Tabletas.</t>
  </si>
  <si>
    <t>010000366100</t>
  </si>
  <si>
    <t>Poligelina. Solución Inyectable Cada 100 ml contienen: Poligelina 3.5 g Envase con 500 ml con o sin equipo para su administración.</t>
  </si>
  <si>
    <t>010000045000</t>
  </si>
  <si>
    <t>Fluticasona. Suspensión en aerosol. Cada dosis contiene: Propionato de fluticasona 50µg. Envase con un frasco presurizado para 120 dosis.</t>
  </si>
  <si>
    <t>010000416400</t>
  </si>
  <si>
    <t>Ácido alendrónico. Tableta o Comprimido Cada Tableta o Comprimido contiene: alendronato de sodio equivalente a 70 mg de ácido alendrónico. Envase con 4 Tabletas o Comprimidos.</t>
  </si>
  <si>
    <t>010000234100</t>
  </si>
  <si>
    <t>Solución para Dialisis Peritoneal. Solución para Dialisis Peritoneal al 1.5%. Envase con bolsa de 2 000 ml.</t>
  </si>
  <si>
    <t>010000523200</t>
  </si>
  <si>
    <t>Piridoxina. Tableta. Cada tableta contiene: Piridoxina 300 mg Envase con 10 Tabletas.</t>
  </si>
  <si>
    <t>040000216400</t>
  </si>
  <si>
    <t>Carbamazepina. Tableta. Cada tableta contiene: Carbamazepina 400 mg Envase con 20 Tabletas.</t>
  </si>
  <si>
    <t>010000051401</t>
  </si>
  <si>
    <t>Paracetamol supositorio cada supositorio contiene: paracetamol 100 mg envase con 6 supositorios</t>
  </si>
  <si>
    <t>010000250300</t>
  </si>
  <si>
    <t>Alopurinol. Tableta. Cada tableta contiene: alopurinol 100 mg. Envase con 20 tabletas.</t>
  </si>
  <si>
    <t>010000083100</t>
  </si>
  <si>
    <t>Alantoina y alquitrán de hulla. Suspensión Dérmica Cada ml contiene: alantoína 20.0 mg alquitrán de hulla 9.4 mg Envase con 120 ml.</t>
  </si>
  <si>
    <t>010000262000</t>
  </si>
  <si>
    <t>Ácido valproico. Cápsula Cada Cápsula contiene: Ácido valproico 250 mg Envase con 60 Cápsulas.</t>
  </si>
  <si>
    <t>010000011300</t>
  </si>
  <si>
    <t>Butilhioscina-metamizol. Gragea cada gragea contiene: bromuro de butilhioscina 10 mg metamizol sódico monohidrato equivalente a 250 mg de metamizol sódico. envase con 36 grageas.</t>
  </si>
  <si>
    <t>010000026400</t>
  </si>
  <si>
    <t>Lidocaína. Solución al 10%. Cada 100 ml contiene: Lidocaína 10.0 g Envase con 115 ml con atomizador manual.</t>
  </si>
  <si>
    <t>010000026700</t>
  </si>
  <si>
    <t>Lidocaína epinefrina. Solución Inyectable al 2% Cada cartucho dental contiene: Clorhidrato de lidocaína 36 mg Epinefrina (1:100000) 0.018 mg Envase con 50 cartuchos dentales con 1.8 ml.</t>
  </si>
  <si>
    <t>010000217500</t>
  </si>
  <si>
    <t>Cloranfenicol-sulfacetamida sódica. Suspensión Oftálmica Cada 100 ml contiene: Cloranfenicol levógiro 0.5 g Sulfacetamida sódica 10 g Envase con gotero integral con 5 ml.</t>
  </si>
  <si>
    <t>040000013201</t>
  </si>
  <si>
    <t>Nalbufina solución inyectable cada ampolleta contiene: clorhidrato de nalbufina 10 mg envase con 5 ampolletas de 1 ml.</t>
  </si>
  <si>
    <t>010000310200</t>
  </si>
  <si>
    <t>Fenilefrina. Solución Nasal Cada ml contiene: Clorhidrato de fenilefrina 2.5 mg Envase con gotero integral con 15 ml.</t>
  </si>
  <si>
    <t>010000024701</t>
  </si>
  <si>
    <t>Dexmedetomidina solución inyectable. Cada frasco ámpula contiene: clorhidrato de dexmedetomidina 200 µg envase con 5 frascos ámpula</t>
  </si>
  <si>
    <t>010000315000</t>
  </si>
  <si>
    <t>Levocetirizina. Tableta Cada Tableta contiene: Diclorhidrato de Levocetirizina 5 mg Envase con 20 Tabletas.</t>
  </si>
  <si>
    <t>010000082202</t>
  </si>
  <si>
    <t>Benzoilo. Loción Dérmica o Gel Dérmico Cada 100 mililitros o gramos contienen: Peróxido de benzoilo 5 g Envase con 60 g.</t>
  </si>
  <si>
    <t>010000416600</t>
  </si>
  <si>
    <t>Ácido risedrónico. Gragea o Tableta Cada Gragea o Tableta contiene: Risedronato sódico 5 mg Envase con 28 Grageas o Tabletas.</t>
  </si>
  <si>
    <t>010000383000</t>
  </si>
  <si>
    <t>L-ornitina L-aspartato. Granulado Cada sobre -contiene: L-ornitina-L-aspartato 3 g Envase con 10 sobres.</t>
  </si>
  <si>
    <t>010000218901</t>
  </si>
  <si>
    <t>Tobramicina. Solución Oftálmica Cada ml contiene: Sulfato de tobramicina equivalente a 3.0 mg de tobramicina ó tobramicina 3.0 mg Envase con gotero integral con15 ml</t>
  </si>
  <si>
    <t>010000026500</t>
  </si>
  <si>
    <t>Lidocaína epinefrina. Solución Inyectable al 2% Cada frasco ámpula contiene: Clorhidrato de lidocaína 1 g Epinefrina (1:200000) 0.25 mg Envase con 5 frascos ámpula con 50 ml.</t>
  </si>
  <si>
    <t>010000344300</t>
  </si>
  <si>
    <t>Orfenadrina. Solución Inyectable Cada ampolleta contiene: Citrato de orfenadrina 60 mg Envase con 6 ampolletas de 2 ml.</t>
  </si>
  <si>
    <t>010000440800</t>
  </si>
  <si>
    <t>Diclofenaco. Solución oftálmica. Cada ml contiene: Diclofenaco sódico 1.0 mg Envase con gotero integral con 5 ml</t>
  </si>
  <si>
    <t>010000214200</t>
  </si>
  <si>
    <t>Clorfenamina. Solución Inyectable Cada ampolleta contiene: Maleato de clorfenamina 10 mg Envase con 5 ampolletas con 1 ml.</t>
  </si>
  <si>
    <t>010000047400</t>
  </si>
  <si>
    <t>Hidrocortisona. Solución Inyectable Cada frasco ámpula contiene: Succinato sódico de hidrocortisona equivalente a 100 mg de hidrocortisona. Envase con 50 frascos ámpula y 50 ampolletas con 2 ml de diluyente.</t>
  </si>
  <si>
    <t>010000046400</t>
  </si>
  <si>
    <t>Cromoglicato de sodio. Suspensión Aerosol Cada inhalador contienen: Cromoglicato disódico 560 mg Envase con espaciador para 112 dosis de 5 mg.</t>
  </si>
  <si>
    <t>010000250301</t>
  </si>
  <si>
    <t>Alopurinol. Tableta. Cada tableta contiene: alopurinol 100 mg. Envase con 50 tabletas.</t>
  </si>
  <si>
    <t>010000594300</t>
  </si>
  <si>
    <t>Ibuprofeno. Suspensión Oral Cada 100 ml contienen: Ibuprofeno 2 g Envase con 120 ml y medida dosificadora</t>
  </si>
  <si>
    <t>010000023300</t>
  </si>
  <si>
    <t>Sevoflurano. Liquido o solucion cada envase contiene: sevoflurano 250 ml. envase con 250 ml de líquido o solución.</t>
  </si>
  <si>
    <t>010000171400</t>
  </si>
  <si>
    <t>Sacarato férrico. Solución Inyectable. La ampolleta contiene: Complejo de sacarato de óxido férrico equivalente a 100 mg de hierro elemental. Envase con 1 ampolleta de 5 ml.</t>
  </si>
  <si>
    <t>010000214600</t>
  </si>
  <si>
    <t>Butilhioscina-metamizol. Solución Inyectable Cada ampolleta contiene: N butilbromuro de hioscina 20 mg Metamizol 2.5 g Envase con 5 ampolletas de 5 ml.</t>
  </si>
  <si>
    <t>010000224800</t>
  </si>
  <si>
    <t>Cinitaprida. Granulado Cada sobre contiene: Bitartrato de cinitaprida equivalente a 1 mg de cinitaprida. Envase con 30 sobres.</t>
  </si>
  <si>
    <t>010000082201</t>
  </si>
  <si>
    <t>Benzoilo. Loción Dérmica o Gel Dérmico Cada 100 mililitros o gramos contienen: Peróxido de benzoilo 5 g Envase con 50 ml</t>
  </si>
  <si>
    <t>010000261000</t>
  </si>
  <si>
    <t>Fenitoína. Tableta Cada Tableta contiene: Fenitoína sódica 30 mg Envase con 50 Tabletas.</t>
  </si>
  <si>
    <t>040000022100</t>
  </si>
  <si>
    <t>Tiopental sódico. Solución Inyectable Cada frasco ámpula con polvo contiene: Tiopental sódico 0.5 g Envase con frasco ámpula y diluyente con 20 ml.</t>
  </si>
  <si>
    <t>040000210800</t>
  </si>
  <si>
    <t>Midazolam. Solución Inyectable Cada ampolleta contiene: Clorhidrato de midazolam equivalente a 5 mg de midazolam o Midazolam 5 mg Envase con 5 ampolletas con 5 ml.</t>
  </si>
  <si>
    <t>010000090100</t>
  </si>
  <si>
    <t>Podofilina. Solución Dérmica Cada ml contiene: Resina de podofilina 250 mg Envase con 5 ml.</t>
  </si>
  <si>
    <t>010000265000</t>
  </si>
  <si>
    <t>Pramipexol. Tableta Cada Tableta contiene Diclorhidrato de pramipexol Monohidratado 1.0 mg Envase con 30 Tabletas.</t>
  </si>
  <si>
    <t>010000082200</t>
  </si>
  <si>
    <t>Benzoilo. Loción Dérmica o Gel Dérmico Cada 100 mililitros o gramos contienen: Peróxido de benzoilo 5 g Envase con 30 ml</t>
  </si>
  <si>
    <t>010000282900</t>
  </si>
  <si>
    <t>Sulfacetamida. Solución Oftálmica Cada ml contiene: Sulfacetamida sódica 0.1 g Envase con gotero integral con 15 ml.</t>
  </si>
  <si>
    <t>010000027100</t>
  </si>
  <si>
    <t>Bupivacaína. Solución Inyectable Cada ml contiene: Clorhidrato de bupivacaína 5 mg Envase con 30 ml.</t>
  </si>
  <si>
    <t>010000536500</t>
  </si>
  <si>
    <t>Topiramato. Tableta Cada Tableta contiene:Topiramato 25 mgEnvase con 60 Tabletas.</t>
  </si>
  <si>
    <t>010000230200</t>
  </si>
  <si>
    <t>Acetazolamida. Tableta Cada Tableta contiene: Acetazolamida 250 mg Envase con 20 Tabletas.</t>
  </si>
  <si>
    <t>010000024500</t>
  </si>
  <si>
    <t>Propofol. Emulsion inyectable cada frasco ámpula o jeringa contiene: propofol 500 mg. en solución con aceite de soya fosfátido de huevo o lecitina de huevo y glicerol. Envase con un frasco ámpula o jeringa de 50 ml.</t>
  </si>
  <si>
    <t>010000235000</t>
  </si>
  <si>
    <t>Solución para Diálisis Peritoneal baja en magnesio. Solución para Diálisis Peritoneal al 1.5% Cada 100 ml contienen: Glucosa monohidratada: 1.5 g Cloruro de sodio 538 mg Cloruro de calcio dihidratado 25.7 mg Cloruro de magnesio Hexahidratado 5.08 mg Lactato de sodio 448 mg Agua Inyectable c.b.p. 100 ml pH 5.0-5.6 Miliequivalentes por litro: Sodio 132 Calcio 3.5 Magnesio 0.5 Cloruro 96 Lactato 40 Miliosmoles aproximados por litro 347 Envase con bolsa de 6 000 ml.</t>
  </si>
  <si>
    <t>010000518800</t>
  </si>
  <si>
    <t>Esomeprazol. Tableta Cada Tableta contiene: Esomeprazol magnésico trihidratado equivalente a 40 mg de esomeprazol Envase con 14 Tabletas</t>
  </si>
  <si>
    <t>010000362900</t>
  </si>
  <si>
    <t>Magnesio sulfato de. Solución Inyectable Cada ampolleta contiene: Sulfato de magnesio 1g (Magnesio 8.1 mEq sulfato 8.1 mEq) Envase con 100 ampolletas de 10 ml con 1 g (100 mg/1 ml).</t>
  </si>
  <si>
    <t>010000433502</t>
  </si>
  <si>
    <t>Montelukast. Granulado Cada sobre contiene: Montelukast sódico equivalente a 4 mg de montelukast Envase con 30 sobres.</t>
  </si>
  <si>
    <t>010000413600</t>
  </si>
  <si>
    <t>Clindamicina. Gel Cada 100 gramos contienen: Fosfato de clindamicina equivalente a 1 g de clindamicina. Envase con 30 g.</t>
  </si>
  <si>
    <t>010000366601</t>
  </si>
  <si>
    <t>Almidón. Solución Inyectable al 6 % Cada 100 ml contienen: Poli (o-2 hidroxietil)-almidón (130000 daltons) o hidroxietil almidón (130/0.4) 6 g Envase con 500 ml.</t>
  </si>
  <si>
    <t>010000419100</t>
  </si>
  <si>
    <t>Polietilenglicol. Polvo .Cada sobre contiene: Polietilenglicol 3350 105 g. Envase con 4 sobres.</t>
  </si>
  <si>
    <t>010000304400</t>
  </si>
  <si>
    <t>Medroxiprogesterona. Tableta Cada Tableta contiene: Acetato de Medroxiprogesterona 10 mg Envase con 10 Tabletas.</t>
  </si>
  <si>
    <t>010000361900</t>
  </si>
  <si>
    <t>Bicarbonato de sodio. Solución Inyectable al 7.5% Cada ampolleta contiene: Bicarbonato de sodio 0.75 g Envase con 50 ampolletas de 10 ml. Cada ampolleta con 10 ml contiene: Bicarbonato de sodio 8.9 mEq</t>
  </si>
  <si>
    <t>030000000300</t>
  </si>
  <si>
    <t>Sucedaneo De Leche Humana De Pretermino. Polvo Contenido en: Kilocalorías Unidad kcal 100g Mín. 400 Máx 525 100kcal Mín 100.0 Máx 100.0 100ml Mín 64 Máx 85 Lípidos Unidad g 100g Mín. 19.2 Máx 31.5 100kcal Mín4.80 Máx 6.00 100ml Mín 3.072 Máx 5.1 Acido linoleico Unidad mg 100g Mín. 1200 Máx 7350 100kcal Mín300.00 Máx 1400.00 100ml Mín 192 Máx 1190 Ac alfa Linolénico Unidad mg 100g Mín. 200 Máx SE* 100kcal Mín50.00 Máx SE* 100ml Mín 32 Máx SE* Relac A. Linoleico/ A. á Linolenico 100g Mín. 5:1 Máx 15:1 100kcal Mín5:1 Máx 15:1 100ml Mín 5:1 Máx 15:1 Acido araquidónico Unidad % 100g Mín. 1.60 Máx 3.675 100kcal Mín0.40 Máx 0.70 100ml Mín 0.256 Máx 0.595 Acido DHA** Unidad % 100g Mín. 1.40 Máx 2.625 100kcal Mín 0.35 Máx 0.50 100ml Mín 0.224 Máx 0.425 Relac Aa/DHA 100g Mín. 1.5:1 Máx 2:1 100kcal Mín1.5:1 Máx 2:1 100ml Mín 1.5:1 Máx 2:1 Proteínas Unidad g 100g Mín. 9.60 Máx 15.75 100kcal Mín 2.40 Máx 3.00 100ml Mín 1.536 Máx 2.55 Taurina Unidad mg 100g Mín. 20.00 Máx 63 100kcal Mín 5.00 Máx 12.00 100ml Mín 3.2 Máx 10.2 Hidratos de carbono*** Unidad g 100g Mín. 38.80 Máx 73.5 100kcal Mín 9.70 Máx 14.00 100ml Mín 6.208 Máx 11.9 Sodio Unidad mg 100g Mín. 144.00 Máx 315 100kcal Mín36.00 Máx 60.00 100ml Mín 23.04 Máx 51 Potasio Unidad mg 100g Mín. 376.00 Máx 840 100kcal Mín 94.00 Máx 160.00 100ml Mín 60.16 Máx 136 Cloruros Unidad mg 100g Mín. 240.00 Máx 840 100kcal Mín 60.00 Máx 160.00 100ml Mín 38.4 Máx 136 Calcio Unidad mg 100g Mín. 380.00 Máx 735 100kcal Mín 95.00 Máx 140.00 100ml Mín 60.8 Máx 119 Fósforo Unidad mg 100g Mín. 208.00 Máx 525 100kcal Mín 52.00 Máx 100.00 100ml Mín 33.28 Máx 85 Relación Ca/P 100g Mín. 1.7:1 Máx 2:1 100kcal Mín 1.7:1 Máx 2:1 100ml Mín 1.7:1 Máx 2:1 Vitamina A Unidad U.I. 100g Mín. 2800.00 Máx 6583.5 100kcal Min 700.00 Máx 1254.00 100ml Mín 448 Máx 1065.9 Vitamina A ER (Retinol) Unidad ?g 100g Mín. 816.00 Máx 1995 100kcal Mín 204.00 Máx 380.00 100ml Mín 130.56 Máx 323 Vitamina D Unidad U.I. 100g Mín. 292.00 Máx 525 100kcal Mín 73.00 Máx 100.00 100ml Mín 46.72 Máx 85 Vitamina E ( Alfa Tocoferol) Unidad U.I. 100g Mín. 12.00 Máx 63 100kcal Mín 3.00 Máx 12.00 100ml Mín 1.92 Máx 10.2 Vitamina K Unidad ?g 100g Mín. 32.80 Máx 131.25 100kcal Mín 8.20 Máx 25.00 100ml Mín 5.248 Máx 21.25 Vitamina C Unidad mg 100g Mín. 53.60 Máx 194.25 100kcal Mín 13.40 Máx 37.00 100ml Mín 8.576 Máx 31.45 Vitamina B1 (tiamina) Unidad ?g 100g Mín. 240.00 Máx 1312.5 100kcal Mín 60.00 Máx 250.00 100ml Mín 38.4 Máx 212.5 Vitamina B2 (riboflavina) Unidad ?g 100g Mín. 560.00 Máx 2625 100kcal Mín 140.00 Máx 500.00 100ml Mín 89.6 Máx 425 Niacina Unidad ?g 100g Mín. 4000.00 Máx 7875 100kcal Mín 1000.00 Máx 1500.00 100ml Mín 640 Máx 1275 Vitamina B6 (piridoxina) Unidad ?g 100g Mín. 300.00 Máx 918.75 100kcal Mín 75.00 Máx 175.00 100ml Mín 48 Máx 148.75 Acido fólico Unidad ?g 100g Mín. 148.00 Máx 262.5 100kcal Mín 37.00 Máx 50.00 100ml Mín 23.68 Máx 42.5 Acido pantoténico Unidad ?g 100g Mín. 1800.00 Máx 9975 100kcal Mín 450.00 Máx 1900.00 100ml Mín 288 Máx 1615 Vitamina B12 (cianocobalamina) Unidad ?g 100g Mín. 0.80 Máx 7.875 100kcal Mín 0.20 Máx 1.50 100ml Mín 0.128 Máx 1.275 Biotina Unidad ?g 100g Mín. 8.80 Máx 52.5 100kcal Mín 2.20 Máx 10.00 100ml Mín 1.408 Máx 8.5 Colina Unidad mg 100g Mín. 30.00 Máx 262.5 100kcal Mín 7.50 Máx 50.00 100ml Mín 4.8 Máx 42.5 Mioinositol Unidad mg 100g Mín. 16.00 Máx 210 100kcal Mín 4.00 Máx 40.00 100ml Mín 2.56 Máx 34 Magnesio Unidad mg 100g Mín. 28.00 Máx 78.75 100kcal Mín 7.00 Máx 15.00 100ml Mín 4.48 Máx 12.75 Hierro Unidad mg 100g Mín. 6.80 Máx 15.75 100kcal Mín 1.70 Máx 3.00 100ml Mín 1.088 Máx 2.55 Yodo Unidad ?g 100g Mín. 24.00 Máx 236.25 100kcal Mín 6.00 Máx 45.00 100ml Mín 3.84 Máx 38.25 Cobre Unidad ?g 100g Mín. 360.00 Máx 630 100kcal Mín 90.00 Máx 120.00 100ml Mín 57.6 Máx 102 Zinc Unidad mg 100g Mín. 4.40 Máx 7.875 100kcal Mín 1.10 Máx 1.50 100ml Mín 0.704 Máx 1.275 Manganeso Unidad ?g 100g Mín. 28.00 Máx 131.25 100kcal Mín 7.00 Máx 25.00 100ml Mín 4.48 Máx 21.25 Selenio Unidad ?g 100g Mín. 7.20 Máx 26.25 100kcal Mín 1.80 Máx 5.00 100ml Mín 1.152 Máx 4.25 Nucleótidos Unidad mg 100g Mín. 7.60 Máx 84 100kcal Mín 1.90 Máx 16.00 100ml Mín 1.216 Máx 13.6 Cromo Unidad ?g 100g Mín. 6.00 Máx 52.5 100kcal Mín 1.50 Máx 10.00 100ml Mín 0.96 Máx 8.5 Molibdeno Unidad ?g 100g Mín. 6.00 Máx 52.5 100kcal Mín 1.50 Máx 10.00 100ml Mín 0.96 Máx 8.5 Dilución 16% Envase con 450 a 454 g y medida de 4.40 a 5.37 g. * Aunque no existe un nivel superior de recomendación siempre deberá conservar la relación de ácido linoleico/ácido linolenico. **DHA: Acido Docosahexanoico. *** La lactosa y polímeros de glucosa deben ser los hidratos de carbono preferidos sólo podrán añadirse almidones naturalmente exentos de gluten precocidos y/o gelatinizados hasta un máximo de 30% del contenido total de hidratos de carbono y hasta un máximo de 2 g/100ml.</t>
  </si>
  <si>
    <t>010000330800</t>
  </si>
  <si>
    <t>Atomoxetina. Cápsula Cada Cápsula contiene: Clorhidrato de atomoxetina equivalente a 40 mg de atomoxetina. Envase con 14 Cápsulas.</t>
  </si>
  <si>
    <t>010000215600</t>
  </si>
  <si>
    <t>Espironolactona. Tableta Cada Tableta contiene: Espironolactona 100 mg Envase con 30 Tabletas.</t>
  </si>
  <si>
    <t>010000430500</t>
  </si>
  <si>
    <t>Oxibutinina. Tableta Cada Tableta contiene: Cloruro de oxibutinina 5 mg Envase con 30 Tabletas.</t>
  </si>
  <si>
    <t>010000042600</t>
  </si>
  <si>
    <t>Aminofilina. Solución Inyectable. Cada ampolleta contiene: Aminofilina 250 mg. Envase con 5 ampolletas de 10 ml.</t>
  </si>
  <si>
    <t>030000001300</t>
  </si>
  <si>
    <t>Fórmula para lactantes con necesidades especiales de nutrición con proteína extensamente hidrolizada. Polvo o liquido. Energía: Mínimo /100 mL 60 kcal Máximo /100 mL: 85 kcal. Energía: Mínimo /100 mL 250 kJ Máximo /100 mL: 355 kJ. Vitaminas. Vitamina A: Mínimo/100 kcal 200 U.I. o 60 µg expresados en retinol Máximo/100 kcal: 600 U.I. o 180 µg expresados en retinol NSR/100 kcal: - Vitamina D: Mínimo/100 kcal: 1 µg o 40 U.I. Máximo/100 kcal:  25 µg o 100 U.I. NSR/100 kcal: - Vitamina C (Ac. ascórbico): Mínimo/100 kcal: 10 mg Máximo/100 kcal:  S. E. NSR/100 kcal: 70 mg Tiamina (B1): Mínimo/100 kcal: 60 µg Máximo/100 kcal:  S. E. NSR/100 kcal: 300 µg Riboflavina (B2): Mínimo/100 kcal: 80 µg Máximo/100 kcal:  S. E. NSR/100 kcal: 500 µg Niacina (B3): Mínimo/100 kcal: 300 µg Máximo/100 kcal:  S. E. NSR/100 kcal: 1 500 µg Piridoxina (B6): Mínimo/100 kcal: 35 µg Máximo/100 kcal:  S. E. NSR/100 kcal: 175 µg Ácido fólico (B9): Mínimo/100 kcal: 10 µg Máximo/100 kcal:  S. E. NSR/100 kcal: 50 µg Ácido pantoténico (B5): Mínimo/100 kcal: 400 µg Máximo/100 kcal:  S. E. NSR/100 kcal: 2 000 µg Cianocobalamina (B12): Mínimo/100 kcal: 01 µg Máximo/100 kcal:  S. E. NSR/100 kcal: 15 µg Biotina (H): Mínimo/100 kcal: 15 µg Máximo/100 kcal:  S. E. NSR/100 kcal: 10 µg Vitamina K1: Mínimo/100 kcal: 4 µg Máximo/100 kcal:  S. E. NSR/100 kcal: 27 µg Vitamina E (alfa tocoferol equivalente): Mínimo/100 kcal:  05 mg Máximo/100 kcal:  S. E. NSR/100 kcal: 5 mg. Nutrimentos inorgánicos (minerales y elementos traza). Sodio (Na) 20 mg 60 mg - Potasio (K) 60 mg 180 mg - Cloro (Cl) 50 mg 160 mg - Calcio (Ca) 50 mg S. E. 140 mg Fósforo (P) 25 mg S. E. 100 mg Ca : P 1:1 2:1 Magnesio (Mg) 5 mg S. E. 15 mg Hierro (Fe) 1 mg 2 mg Colina 75 mg S. E. 50 mg Mioinositol (Inositol) 4 mg S. E. 40 mg L-Carnitina (Carnitina) 12 mg 50 mg - Taurina 55 mg 12 mg - Yodo (I) 10 µg S. E. 60 µg Cobre (Cu) 35 µg S. E. 120 µg Cinc (Zn) 05 mg S. E. 15 mg Manganeso (Mn) 10 µg S. E. 100 µg Selenio (Se) 1 µg S. E. 9 µg Cromo (Cr) ** 15 µg S. E. 10 µg Molibdeno (Mo) ** 15 µg S. E. 10 µg Nucleótidos ** 19 mg 16 mg -. Fuente de proteína (se debe indicar el origen del hidrolizado de proteína) Contendrá los aminoácidos esenciales**  Proteína hidrolizada de caseína o suero: Péptidos 85% o más con menos de 1 500 Daltons 225 g 30 g. Lípidos y ácidos grasos Grasas 44 g 6 g - ARA** 7 mg S.E. DHA** 7 mg S.E. 05% de los ácidos grasos Relación ARA: DHA** 1:1 2:1 Ácido linoléico 300 mg S. E. 1 400 mg Ácido alfa-linolénico 50 mg S. E. - Hidratos de carbono. Hidratos de carbono 9 g 14 g -. Disposiciones Generales De manera opcional la fuente de proteína podrá contener los aminoácidos esenciales (valina leucina isoleucina treonina lisina metionina fenilalanina y triptofano y otros regulados en la NORMA Oficial Mexicana NOM-131-SSA1- 2012) y en caso de ser adicionados se listarán en la ficha técnica. Para mejorar la calidad nutritiva de las proteínas podrán añadir aminoácidos en las cantidades estrictamente necesarias los cuáles deben ser en su forma natural L. La proporción de ácido linoleico/alfa-linolénico mínimo 5:1 máximo 15:1 El contenido de ácidos grasos trans no será superior al 3% del contenido total de ácidos grasos en las fórmulas para lactantes con necesidades especiales de nutrición En las fórmulas para lactantes con necesidades especiales de nutrición sólo podrán añadirse almidones naturalmente exentos de gluten precocidos y/o gelatinizados hasta un máximo de 30% del contenido total de hidratos de carbono y hasta un máximo de 2 g/100 ml. En las fórmulas para lactantes con necesidades especiales de nutrición debe evitarse el uso de sacarosa así como la adición de fructosa como ingrediente salvo cuando sea necesario por justificación tecnológica. En las fórmulas para lactantes con necesidades especiales de nutrición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de Salud cuan 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Las instituciones podrán solicitar que se especifique el origen del hidrolizado de proteína y en caso de ser mixto la relación de la misma lo cual será expresado en la ficha técnica. Si se añade ácido docosahexaenoico (DHA) el contenido de ácido araquidónico debe ser al menos el mismo que el de DHA y el contenido de ácido eicosapentaenoico (EPA) no debe exceder el contenido de DHA. ** Opcional S.E. Sin Especificación NSR: Nivel Superior de Referencia. Envase desde 357 g hasta 450 g polvo y medida dosificadora.</t>
  </si>
  <si>
    <t>010000362000</t>
  </si>
  <si>
    <t>Gluconato de calcio. Solución Inyectable Cada ampolleta contiene: Gluconato de calcio 1 g equivalente a 0.093 g de calcio ionizable. Envase con 50 ampolletas de 10 ml</t>
  </si>
  <si>
    <t>030000001200</t>
  </si>
  <si>
    <t>Sucedaneo de leche humana de término sin lactosa. Polvo. Contenido En Nutrimentos: Kilocalorías 100G Mín. 502.0 Máx. 522.00 100Kcal Mín. 100.00 Máx. 100.00 100Ml Mín. 66.66 Máx. 68.00 Lípidos Unidad g 100G Mín. 25.0 Máx. 28.0 100Kcal Mín. 4.40 Máx. 5.40 3.33 Máx. 3.65 Acido docosa-hexaenoico (DHA) Unidad mg 100Kcal Mín. 9.0 Máx. 22.0,Acido docosa-hexaenoico (DHA) Unidad % 100Kcal Mín. 0.220 Máx. 0.270 Acido araquidónico (ARA) Unidad mg 100Kcal Mín. 9.0 Máx. 22.0 Acido araquidónico (ARA) Unidad % 100Kcal Mín. 0.220 Máx. 0.270 Relación DHA/ARA 100Kcal Mín. 1:1 Máx. 1:1Acido linoléico Unidad g 100Kcal Mín. 0.3 Máx. 1.4 Acido linoléico Unidad % 100Kcal Mín. 0 Máx. 3 Acido alfa linolénico Unidad g 100Kcal Mín. 50 Máx. SE Acido alfa linolénico Unidad % 100Kcal Mín. 0 Máx. 3 Relación Acido linoléico/ Acido alfa linolénico 100Kcal Mín. 5:1 Máx. 15:1 Proteínas Unidad g 100G Mín. 11.0 Máx. 14.0 100Kcal Mín. 2.25 Máx. 3.00 100Ml Mín. 1.45 Máx. 1.86 Taurina Unidad mg 100Kcal Mín. 0 Máx. 12 Hidratos de carbono Unidad g 100G Mín. 54.9 Máx. 55.6 100Kcal Mín. 10.70 Máx. 14.00 100Ml Mín. 7.20 Máx. 7.35 Sodio Unidad mg 100G Mín. 123.0 Máx. 170.0 100Kcal Mín. 24.00 Máx. 34.00 100Ml Mín. 16.00 Máx. 23.00 Potasio Unidad mg 100G Mín. 538.0 Máx. 600.0 100Kcal Mín. 105.00 Máx. 119.00 100Ml Mín. 70.00 Máx. 80.00 Cloruros Unidad mg 100G Mín. 333.0 Máx. 370.0 100Kcal Mín. 65.00 Máx. 160.00 100Ml Mín. 43.33 Máx. 49.00 Calcio Unidad mg 100G Mín. 423.0 Máx. 450.0 100Kcal Mín. 50.00 Máx. 140.00 100Ml Mín. 56.67 Máx. 60.00 Fósforo Unidad mg 100G Mín. 273.0 Máx. 300.0 100Kcal Mín. 25.00 Máx. 100.00 100Ml Mín. 36.00 Máx. 40.00 Relación Calcio/Fósforo 100Kcal Mín. 1:1 Máx. 2:1 L-carnitina Unidad mg 100Kcal Mín. 1.2 Máx. 2.3 Vitamina A 100G Mín. 1500.0 UI Máx. 1923.0 UI 100Kcal Mín. 88.5 µg Máx. 112.5 µg 100Ml Mín. 200.00 UI Máx. 250.00 UI Vitamina D 100G Mín. 300.0 UI Máx. 327.0 UI 100Kcal Mín. 1.48 µg Máx. 2.5 µg 100Ml Mín. 40.00 UI Máx. 43.33 UI Vitamina E 100G Mín. 6.0 UI Máx. 13.7 UI 100Kcal Mín. 1.34 µg Máx. 2.98 µg 100Ml Mín. 0.80 UI Máx. 1.80 UI Vitamina K Unidad µg 100G Mín. 41.0 Máx. 52.0 100Kcal Mín. 8.14 Máx. 25.00 100Ml Mín. 5.50 Máx. 6.67 Vitamina C Unidad mg 100G Mín. 40.0 Máx. 69.0 100Kcal Mín. 10.00 Máx. 30.00 100Ml Mín. 5.30 Máx. 9.00 Vitamina B1 (tiamina) Unidad µg 100G Mín. 300.0 Máx. 769.0 100Kcal Mín. 60.00 Máx. 150.00 100Ml Mín. 40.00 Máx. 100.00 Vitamina B2 (riboflavina) Unidad µg 100G Mín. 345.0 Máx. 1154.0 100Kcal Mín. 67.30 Máx. 140.00 100Ml Mín. 45.00 Máx. 150.00 Niacina Unidad µg 100G Mín. 3800.0 Máx. 5320.0 100Kcal Mín. 750.00 Máx. 1500.00 100Ml Mín. 500.00 Máx. 700.00 Vitamina B6 (piridoxina) Unidad µg 100G Mín. 310.0 Máx. 462.0 100Kcal Mín. 60.40 Máx. 90.00 100Ml Mín. 40.50 Máx. 50.00 Acido fólico Unidad µg 100G Mín. 45.0 Máx. 76.0 100Kcal Mín. 10.00 Máx. 50.00 100Ml Mín. 6.00 Máx. 10.00 Acido pantoténico Unidad µg 100G Mín. 2280.0 Máx. 2308.0 100Kcal Mín. 400.00 Máx. 2000.00 100Ml Mín. 300.00 Máx. 300.00 Vitamina B12 (cianocobalamina) Unidad µg 100G Mín. 1.1 Máx. 1.5 100Kcal Mín. 0.20 Máx. 0.30 100Ml Mín. 0.15 Máx. 0.20 Biotina Unidad µg 100G Mín. 11.0 Máx. 22.8 100Kcal Mín. 2.20 Máx. 7.50 100Ml Mín. 1.50 Máx. 3.00 Colina Unidad mg 100G Mín. 38.0 Máx. 77.0 100Kcal Mín. 7.50 Máx. 50.00 100Ml Mín. 5.00 Máx. 10.00 Inositol Unidad mg 100G Mín. 23.0 Máx. 100.0 100Kcal Mín. 4.50 Máx. 40.00 100Ml Mín. 3.00 Máx. 13.00 Magnesio Unidad mg 100G Mín. 31.1 Máx. 50.0 100Kcal Mín. 6.06 Máx. 10.00 100Ml Mín. 4.10 Máx. 7.00 Hierro Unidad mg 100G Mín. 6.0 Máx. 9.2 100Kcal Mín. 1.20 Máx. 2.00 100Ml Mín. 0.80 Máx. 1.20 Yodo Unidad µg 100G Mín. 25.0 Máx. 77.0 100Kcal Mín. 10.00 Máx. 50.00 100Ml Mín. 3.30 Máx. 10.00 Cobre Unidad µg 100G Mín. 300.0 Máx. 460.0 100Kcal Mín. 60.00 Máx. 89.66 100Ml Mín. 40.00 Máx. 60.00 Zinc Unidad mg 100G Mín. 3.8 Máx. 4.6 100Kcal Mín. 0.70 Máx. 1.50 100Ml Mín. 0.50 Máx. 0.60 Manganeso Unidad µg 100G Mín. 26.0 Máx. 77.0 100Kcal Mín. 5.00 Máx. 15.00 100Ml Mín. 3.40 Máx. 10.00 Selenio Unidad µg 100Kcal Mín. 1.00 Máx. 9.00 Dilución 13.00 - 13.7 % Envase con 400 a 454 g y medida de 4.3 a 4.5 g.</t>
  </si>
  <si>
    <t>010000522900</t>
  </si>
  <si>
    <t>Ácido ascórbico. Solución Inyectable Cada ampolleta contiene: Ácido ascórbico 1 g Envase con 6 ampolletas de 10 ml.</t>
  </si>
  <si>
    <t>010000051402</t>
  </si>
  <si>
    <t>Paracetamol supositorio cada supositorio contiene: paracetamol 100 mg envase con 10 supositorios</t>
  </si>
  <si>
    <t>010000330700</t>
  </si>
  <si>
    <t>Atomoxetina. Cápsula Cada Cápsula contiene: Clorhidrato de atomoxetina equivalente a 10 mg de atomoxetina. Envase con 14 Cápsulas.</t>
  </si>
  <si>
    <t>010000224900</t>
  </si>
  <si>
    <t>Cinitaprida. Solución Oral Cada 100 ml contienen: Bitartrato de cinitaprida equivalente a 20 mg de cinitaprida. Envase con 120 ml (1 mg/5 ml) y cucharita dosificadora.</t>
  </si>
  <si>
    <t>010000026100</t>
  </si>
  <si>
    <t>Lidocaína. Solución Inyectable al 1%. Cada frasco ámpula contiene: Clorhidrato de lidocaína 500 mg Envase con 5 frascos ámpula de 50 ml.</t>
  </si>
  <si>
    <t>010000127500</t>
  </si>
  <si>
    <t>Magnesio. Suspensión Oral Cada 100 ml contienen: Hidróxido de magnesio 8.5 g Envase con 120 ml. (425 mg/5 ml).</t>
  </si>
  <si>
    <t>010000341201</t>
  </si>
  <si>
    <t>Indometacina. Supositorio Cada Supositorio contiene: Indometacina 100 mg Envase con 15 Supositorios.</t>
  </si>
  <si>
    <t>010000235300</t>
  </si>
  <si>
    <t>Solución para Diálisis Peritoneal baja en magnesio. Solución para Diálisis Peritoneal al 2.5% Cada 100 ml contienen: Glucosa monohidratada 2.5 g Cloruro de sodio 538 mg Cloruro de calcio dihidratado 25.7 mg Cloruro de magnesio Hexahidratado 5.08 mg Lactato de sodio 448 mg Agua Inyectable c.b.p 100 ml pH 5.0-5.6 Miliequivalentes por litro: Sodio 132 Calcio 3.5 Magnesio 0.5 Cloruro 96 Lactato 40 Miliosmoles aproximados por litro 398 Envase con bolsa de 6 000 ml</t>
  </si>
  <si>
    <t>010000148900</t>
  </si>
  <si>
    <t>Estrógenos conjugados. Gragea o Tableta Cada Gragea o Tableta contiene: Estrógenos conjugados de origen Vegetal 0.625 mg Envase con 42 Grageas o Tabletas.</t>
  </si>
  <si>
    <t>030000002100</t>
  </si>
  <si>
    <t>Formula De Proteina Aislada De Soya. Polvo Contenido En: Kilocalorías Unidad kcal 100G Mín. 515.0 Máx. 524.00 100Kcal Mín. 60.00 Máx. 70.00 100Ml Mín. 66.67 Máx. 68.00 Lípidos Unidad g 100G Mín. 20.00 Máx. 28.30 100Kcal Mín. 4.40 Máx. 6.00 100Ml Mín. 3.60 Máx. 3.70 Acido docosa-hexaenoico (DHA) Unidad mg 100Kcal Mín. 0.00 Máx. 12.00 Acido docosa-hexaenoico (DHA) Unidad % 100Kcal Mín. 0.22 Máx.  0.30 Acido araquidónico (ARA) Unidad mg 100Kcal Mín. 0.00 Máx. 12.00 Acido araquidónico (ARA) Unidad % 100Kcal Mín. 0.22 Máx. 0.30 Relación DHA/ARA 100Kcal Mín. 1:1 Máx. 1:1 Acido linoléico Unidad g 100Kcal Mín. 0.30 Máx. 1.40 Acido alfa linolénico Unidad g 100Kcal Mín. 50.00 Máx. SE Acido alfa linolénico Unidad % 100Kcal Mín. 0.00 Máx. 3.00 Relación Acido linoléico/ Acido alfa linolénico 100Kcal Mín. 5:1 Máx. 15:1 Proteínas Unidad g 100G Mín. 13.70 Máx. 15.60 100Kcal Mín. 2.64 Máx. 3.00 100Ml Mín. 1.80 Máx. 2.00 Taurina Unidad mg 100G Mín. 0.00 Máx. 36.00 100Kcal Mín. 0.00 Máx. 12.00 100Ml Mín. 0.00 Máx. 4.60 Hidratos de carbono Unidad g 100G Mín. 51.00 Máx. 54.00 100Kcal Mín. 10.00 Máx. 14.00 100Ml Mín. 6.60 Máx. 6.90 Sodio Unidad mg 100G Mín. 140.00 Máx. 243.00 100Kcal Mín. 27.00 Máx. 47.00 100Ml Mín. 18.00 Máx. 32.00 Potasio Unidad mg 100G Mín. 525.00 Máx. 629.00 100Kcal Mín. 100.00 Máx. 120.00 100Ml Mín. 65.00 Máx. 81.12 Cloruros Unidad mg 100G Mín. 315.00 Máx. 449.00 100Kcal Mín. 60.00 Máx. 86.90 100Ml Mín. 40.00 Máx. 59.00 Calcio Unidad mg 100G Mín. 420.00 Máx. 532.00 100Kcal Mín. 80.00 Máx. 140.00 100Ml Mín. 54.00 Máx. 70.00 Fósforo Unidad mg 100G Mín. 210.00 Máx. 393.00 100Kcal Mín. 40.00 Máx. 75.00 100Ml Mín. 27.00 Máx. 50.70 Relación Calcio/Fósforo 100Kcal Mín. 1:1 Máx. 2:1 L-carnitina Unidad mg 100G Mín. 0.00 Máx. 12.00 100Kcal Mín. 1.20 Máx. 2.30 100Ml Mín. 0.00 Máx. 1.50 Vitamina A 100G Mín. 1572.00 UI Máx. 2000.00 UI 100Kcal Mín. 90.00 µg Máx. 180.00 µg 100Ml Mín. 202.80 UI Máx. 263.00 UI Vitamina D 100G Mín. 304.00 UI Máx. 350.00 UI 100Kcal Mín. 1.50 µg Máx. 2.50 µg 100Ml Mín. 40.00 UI Máx. 44.00 UI Vitamina E 100G Mín. 10.50 UI Máx. 19.40 UI 100Kcal Mín. 2.24 mg Máx. 5.00 mg 100Ml Mín. 1.35 UI Máx. 2.57 UI Vitamina K Unidad µg 100G Mín. 40.00 Máx. 76.00 100Kcal Mín. 8.00 Máx. 25.00 100Ml Mín. 5.00 Máx. 10.00 Vitamina C Unidad mg 100G Mín. 53.00 Máx. 68.00 100Kcal Mín. 10.30 Máx. 30.00 100Ml Mín. 7.00 Máx. 9.00 Vitamina B1 (tiamina) Unidad µg 100G Mín. 300.00 Máx. 758.00 100Kcal Mín. 60.00 Máx. 150.00 100Ml Mín. 40.00 Máx. 100.00 Vitamina B2 (riboflavina) Unidad µg 100G Mín. 456.00 Máx. 1136.00 100Kcal Mín. 80.00 Máx. 225.00 100Ml Mín. 60.00 Máx. 150.00 Niacina Unidad µg 100G Mín. 3000.00 Máx. 5300.00 100Kcal Mín. 600.00 Máx. 1500.00 100Ml Mín. 400.00 Máx. 700.00 Vitamina B6 (piridoxina) Unidad µg 100G Mín.300.00 Máx. 455.00 100Kcal Mín. 58.80 Máx. 90.00 100Ml Mín. 40.00 Máx. 60.00 Acido fólico Unidad µg 100G Mín. 61.00 Máx. 100.00 100Kcal Mín. 12.00 Máx. 50.00 100Ml Mín. 8.00 Máx. 13.20 Acido pantoténico Unidad µg 100G Mín. 2000.00 Máx. 3800.00 100Kcal Mín. 400.00 Máx. 750.00 100Ml Mín. 300.00 Máx. 500.00 Vitamina B12 (cianocobalamina) Unidad µg 100G Mín. 1.50 Máx. 2.30 100Kcal Mín. 0.10 Máx. 0.50 100Ml Mín. 0.20 Máx. 0.30 Biotina Unidad µg 100G Mín. 12.00 Máx. 27.00 100Kcal Mín. 1.50 Máx. 7.50 100Ml Mín. 1.50 Máx. 3.50 Colina Unidad mg 100G Mín. 55.00 Máx. 63.00 100Kcal Mín. 10.00 Máx. 50.00 100Ml Mín. 7.00 Máx. 8.50 Inositol Unidad mg 100G Mín. 25.80 Máx. 89.00 100Kcal Mín.5.00 Máx. 40.00 100Ml Mín. 3.40 Máx. 11.50 Magnesio Unidad mg 100G Mín. 40.00 Máx. 58.00 100Kcal Mín. 7.50 Máx. 15.00 100Ml Mín. 5.00 Máx. 7.44 Hierro Unidad mg 100G Mín. 6.30 Máx. 9.40 100Kcal Mín. 1.20 Máx. 2.00 100Ml Mín. 0.80 Máx. 1.20 Yodo Unidad µg 100G Mín. 76.00 Máx. 105.00 100Kcal Mín. 14.70 Máx. 50.00 100Ml Mín. 10.00 Máx. 13.00 Cobre Unidad µg 100G Mín. 315.00 Máx. 424.00 100Kcal Mín. 60.00 Máx. 84.00 100Ml Mín. 40.00 Máx. 56.00 Zinc Unidad mg 100G Mín. 4.50 Máx. 6.00 100Kcal Mín. 0.90 Máx. 1.20 100Ml Mín. 0.49 Máx. 0.81 Manganeso Unidad µg 100G Mín. 131.00 Máx. 304.00 100Kcal Mín. 5.00 Máx. 50.00 100Ml Mín. 16.90 Máx. 40.00 Selenio Unidad µg 100Kcal Mín. 1.00 Máx. 9.00 Dilución 13.00 - 13.70 % Envase de lata con 400 a 454 g y medida de 4.30 a 4.50 g.</t>
  </si>
  <si>
    <t>010000518100</t>
  </si>
  <si>
    <t>Octreotida. Solución Inyectable Cada frasco ámpula contiene: octreotida 1 mg Envase con un frasco ámpula con 5 ml.</t>
  </si>
  <si>
    <t>010000569700</t>
  </si>
  <si>
    <t>Inmunoglobulina humana. Solución Inyectable Cada frasco ámpula contiene: Inmunoglobulina humana normal endovenosa 5.0 g Envase con un frasco ámpula con 50 ml.</t>
  </si>
  <si>
    <t>010000530900</t>
  </si>
  <si>
    <t>Tamsulosina. Cápsula o Tableta de liberación prolongada. Cada cápsula o tableta de liberación prolongada contiene: Clorhidrato detamsulosina 0.4 mg. Envase con 10 cápsulas o tabletas de liberación prolongada.</t>
  </si>
  <si>
    <t>010000289900</t>
  </si>
  <si>
    <t>Cloruro de sodio. Pomada o Solución Oftálmica Cada gramo o ml contiene: Cloruro de sodio 50 mg Envase con 7 g o con gotero integral con 10 ml.</t>
  </si>
  <si>
    <t>010000044700</t>
  </si>
  <si>
    <t>Salmeterol fluticasona. Polvo.  Cada dosis contiene: Xinafoato de salmeterol equivalente a 50 µg de salmeterol Propionato de fluticasona 500 µg Envase con dispositivo inhalador para 60 dosis.</t>
  </si>
  <si>
    <t>010000025400</t>
  </si>
  <si>
    <t>Vecuronio. Solución Inyectable Cada frasco ámpula con liofilizado contiene: Bromuro de vecuronio 4 mg Envase con 50 frascos ámpula y 50 ampolletas con 1 ml de diluyente (4 mg/ml)</t>
  </si>
  <si>
    <t>010000289300</t>
  </si>
  <si>
    <t>Hipromelosa. Solución Oftálmica al 2% Cada ml contiene: Hipromelosa 20 mg Envase con gotero integral con 15 ml.</t>
  </si>
  <si>
    <t>010000080101</t>
  </si>
  <si>
    <t>Baño coloide. Polvo. Cada gramo contiene: Harina de soya 965 mg (contenido proteico 45%) Polividona 20 mg Envase con dos sobres individuales de 90 g.</t>
  </si>
  <si>
    <t>010000513200</t>
  </si>
  <si>
    <t>Alantoina alquitrán de hulla y clioquinol. Crema Cada 100 gramos contienen: alantoina 0.2 g Solución de alquitrán de hulla 5.0 g Clioquinol 3.0 g Envase con 60 g.</t>
  </si>
  <si>
    <t>010000044100</t>
  </si>
  <si>
    <t>Salmeterol. Suspensión en aerosol Cada gramo contiene: Xinafoato de salmeterol equivalente a 0.330 mg de salmeterol. Envase con inhalador con 12 g para 120 dosis de 25 µg.</t>
  </si>
  <si>
    <t>010000271000</t>
  </si>
  <si>
    <t>Vitaminas y minerales. Tableta Cada Tableta contiene: Monohidrato de tiamina al 33.3% equivalente a 2.4 mg de tiamina. Rivoflavina al 33% equivalente a 2.7 mg de riboflavina. Clorhidrato de piridoxina equivalente a 3.2 mg de piridoxina. Cianocobalamina al 0.1% equivalente a 3.9 µg. de vitamina B12. Acido fólico 420.0µg. Acido ascórbico al 90% equivalente a 143.0 mg de vitamina C. Sulfato ferroso desecado equivalente a 30.0 mg de fierro. Sulfato de zinc monohidratado equivalente a 38.0 mg de zinc. Sulfato de cobre pentahidratado equivalente a 2.3 mg de cobre. Envase con 30 Tabletas.</t>
  </si>
  <si>
    <t>040000022600</t>
  </si>
  <si>
    <t>Ketamina. Solución Inyectable Cada frasco ámpula contiene: Clorhidrato de ketamina equivalente a 500 mg de ketamina Envase con un frasco ámpula de 10 ml.</t>
  </si>
  <si>
    <t>040000406000</t>
  </si>
  <si>
    <t>Midazolam. Solución Inyectable Cada ampolleta contiene Clorhidrato de midazolam equivalente a 50 mg de midazolam o Midazolam 50 mg Envase con 5 ampolletas con 10 ml.</t>
  </si>
  <si>
    <t>010000535400</t>
  </si>
  <si>
    <t>Nimodipino. Solución Inyectable Cada frasco ámpula contiene: Nimodipino 10 mg Envase con 1 frasco ámpula con 50 ml con o sin equipo perfusor de polietileno.</t>
  </si>
  <si>
    <t>010000216201</t>
  </si>
  <si>
    <t>Ipratropio. Suspensión en aerosol Cada g contiene: Bromuro de ipratropio 0.374 mg (20 µg por nebulización) Envase con 10 ml (11.22 g) como Aerosol.</t>
  </si>
  <si>
    <t>010000155200</t>
  </si>
  <si>
    <t>Orciprenalina. Tableta Cada Tableta contiene: Sulfato de orciprenalina 20 mg Envase con 30 Tabletas.</t>
  </si>
  <si>
    <t>010000260600</t>
  </si>
  <si>
    <t>Primidona. Tableta Cada Tableta contiene: Primidona 250 mg Envase con 50 Tabletas.</t>
  </si>
  <si>
    <t>010000594102</t>
  </si>
  <si>
    <t>Ibuprofeno. Tableta O Cápsula: Cada Tableta o Cápsula contiene: Ibuprofeno 400 mg Envase con 20 Cápsulas</t>
  </si>
  <si>
    <t>010000151100</t>
  </si>
  <si>
    <t>Ciproterona-etinilestradiol. Gragea Cada Gragea contiene: Acetato de ciproterona 2 mg Etinilestradiol 0.035 mg Envase con 21 Grageas.</t>
  </si>
  <si>
    <t>010000235400</t>
  </si>
  <si>
    <t>Solución para Diálisis Peritoneal baja en magnesio con sistema de doble bolsa. Solución para Diálisis Peritoneal al 4.25% Cada 100 ml contienen: Glucosa monohidratada 4.25 g Cloruro de sodio 538 mg Cloruro de calcio dihidratado 25.7 mg Cloruro de magnesio Hexahidratado 5.08 mg Lactato de sodio 448 mg Agua Inyectable cbp 100 ml pH 5.0-5.6 Miliequivalentes por litro: Sodio 132 Calcio 3.5 Magnesio 0.5 Cloruro 96 Lactato 40 Miliosmoles aproximados por litro 486 Envase con bolsa de 2 000 ml y con sistema integrado de tubería en Y y en el otro extremo bolsa de drenaje con conector tipo luer lock y tapón con antiséptico.</t>
  </si>
  <si>
    <t>040000405400</t>
  </si>
  <si>
    <t>Flumazenil. Solución Inyectable Cada ampolleta contiene: Flumazenil 0.5 mg. Envase con una ampolleta con 5 ml (0.1 mg/ml).</t>
  </si>
  <si>
    <t>010000214700</t>
  </si>
  <si>
    <t>Cisaprida. Tableta Cada Tableta contiene: Cisaprida 10 mg Envase con 30 Tabletas.</t>
  </si>
  <si>
    <t>010000280100</t>
  </si>
  <si>
    <t>Zinc y fenilefrina. Solución Oftálmica Cada ml contiene: Sulfato de Zinc heptahidratado 2.5 mg Clorhidrato de fenilefrina 1.2 mg Envase con gotero integral con 15 ml</t>
  </si>
  <si>
    <t>040000265100</t>
  </si>
  <si>
    <t>Trihexifenidilo. Tableta Cada Tableta contiene: Clorhidrato de trihexifenidilo 5 mg Envase con 50 Tabletas.</t>
  </si>
  <si>
    <t>010000120900</t>
  </si>
  <si>
    <t>Cisaprida. Tableta Cada Tableta contiene: Cisaprida 5 mg Envase con 30 Tabletas.</t>
  </si>
  <si>
    <t>010000216900</t>
  </si>
  <si>
    <t>Levocarnitina. Solución Inyectable. Cada ampolleta contiene: Levocarnitina 1 g. Envase con 5 ampolletas de 5 ml.</t>
  </si>
  <si>
    <t>010000287200</t>
  </si>
  <si>
    <t>Atropina. Solución Oftálmica Cada ml contiene: Sulfato de Atropina 10 mg Envase con gotero integral con 15 ml.</t>
  </si>
  <si>
    <t>040000020200</t>
  </si>
  <si>
    <t>Diazepam. Solución Inyectable. Cada ampolleta contiene: Diazepam 10 mg Envase con 50 ampolletas de 2 ml.</t>
  </si>
  <si>
    <t>010000440700</t>
  </si>
  <si>
    <t>Tetracaína. Solución Oftálmica Cada ml contiene: Clorhidrato de Tetracaína 5.0 mg Envase con gotero integral con 10 ml.</t>
  </si>
  <si>
    <t>010000433700</t>
  </si>
  <si>
    <t>Budesonida. Suspensión. Para Inhalación.  Cada ml contiene Budesonida 1.280 mg. Envase con frasco pulverizador con 6 ml (120 dosis de 64 µg cada una).</t>
  </si>
  <si>
    <t>010000120800</t>
  </si>
  <si>
    <t>Cisaprida. Suspensión Oral Cada 100 ml contienen: Cisaprida 100 mg Envase con 60 ml y dosificador.</t>
  </si>
  <si>
    <t>010000218600</t>
  </si>
  <si>
    <t>Prednisolona-sulfacetamida. Suspensión Oftálmica Cada ml contiene: Acetato de prednisolona 5 mg Sulfacetamida sódica 100 mg Envase con gotero integrado con 5 ml.</t>
  </si>
  <si>
    <t>040000447101</t>
  </si>
  <si>
    <t>Metilfenidato. Tableta de Liberación Prolongada Cada Tableta de Liberación Prolongada contiene: Clorhidrato de Metilfenidato 27 mg Envase con 30 Tabletas de Liberación Prolongada</t>
  </si>
  <si>
    <t>010000150800</t>
  </si>
  <si>
    <t>Estrógenos conjugados y medroxiprogesterona. Gragea Cada Gragea contiene: Estrógenos conjugados de origen equino 0.625 mg Acetato de Medroxiprogesterona 2.5 mg Envase con 28 Grageas.</t>
  </si>
  <si>
    <t>010000217600</t>
  </si>
  <si>
    <t>Dexametasona. Solución oftálmica. Cada 100 ml contienen: Fosfato de dexametasona 0.1 g Envase con frasco gotero con 5 ml.</t>
  </si>
  <si>
    <t>010000109300</t>
  </si>
  <si>
    <t>Danazol. Cápsula o Comprimido Cada Cápsula o Comprimido contiene: Danazol 100 mg Envase con 50 Cápsulas o Comprimidos.</t>
  </si>
  <si>
    <t>040000447201</t>
  </si>
  <si>
    <t>Metilfenidato. Tableta de Liberación Prolongada Cada Tableta de Liberación Prolongada contiene: Clorhidrato de metilfenidato 36 mg Envase con 30 Tabletas de Liberación Prolongada</t>
  </si>
  <si>
    <t>010000029100</t>
  </si>
  <si>
    <t>Neostigmina. Solución Inyectable Cada ampolleta contiene: Metilsulfato de neostigmina 0.5 mg Envase con 6 ampolletas con 1 ml.</t>
  </si>
  <si>
    <t>010000535500</t>
  </si>
  <si>
    <t>Vigabatrina. Comprimido Cada Comprimido contiene: Vigabatrina 500 mg Envase con 60 Comprimidos.</t>
  </si>
  <si>
    <t>010000216100</t>
  </si>
  <si>
    <t>Dextrometorfano. Jarabe. Cada 100 ml contiene: Bromhidrato de dextrometorfano 200 mg Envase con 120 ml y dosificador (10 mg/5 ml).</t>
  </si>
  <si>
    <t>010000405900</t>
  </si>
  <si>
    <t>Rocuronio bromuro de. Solución Inyectable Cada ampolleta o frasco ámpula contiene: Bromuro de rocuronio 50 mg Envase con 12 ampolletas o frascos ámpula de 5 ml.</t>
  </si>
  <si>
    <t>010000414000</t>
  </si>
  <si>
    <t>Imiquimod. Crema al 5% Cada sobre contiene: Imiquimod 12.5 mg Envase con 12 sobres que contienen 250 mg de Crema.</t>
  </si>
  <si>
    <t>040000402900</t>
  </si>
  <si>
    <t>Morfina tableta cada tableta contiene: sulfato de morfina pentahidratado equivalente a 30 mg de sulfato de morfina envase con 20 tabletas.</t>
  </si>
  <si>
    <t>010000122200</t>
  </si>
  <si>
    <t>Aluminio. Suspensión Oral Cada 100 ml contienen: Hidróxido de aluminio 7 g Envase con 240 ml y dosificador (350 mg/5 ml).</t>
  </si>
  <si>
    <t>010000594000</t>
  </si>
  <si>
    <t>Ibuprofeno. Tableta O Cápsula Cada Tableta o Cápsula contiene: Ibuprofeno 200 mgEnvase con 10 Tabletas o Cápsulas</t>
  </si>
  <si>
    <t>010000273700</t>
  </si>
  <si>
    <t>Aminoacidos con Electrolitos. Solución Inyectable Al 8.5%. Cada 100ml Contiene: L- Isoleucina Unidad mg Mínimo 400 Máximo 620 L- Leucina Unidad mg Mínimo 520 Máximo 810 L- Lisina Unidad mg Mínimo 490 Máximo 870 L- Metionina Unidad mg Mínimo 250 Máximo 500 L- Fenilalanina Unidad mg Mínimo 380 Máximo 720 L- Treonina Unidad mg Mínimo 340 Máximo 460 L- Triptofano Unidad mg Mínimo 130 Máximo 160 L- Valina Unidad mg Mínimo 390 Máximo 680 Histidina Unidad mg Mínimo 240 Máximo 380 Cisteína o cistina Unidad mg Mínimo 0 Máximo 80 Tirosina Unidad mg Mínimo 30 Máximo 50 L- Alanina Unidad mg Mínimo 390 Máximo 1760 L- Arginina Unidad mg Mínimo 430 Máximo 880 L- Prolina Unidad mg Mínimo 350 Máximo 1000 L- Serina Unidad mg Mínimo 0 Máximo 930 Glicina (ac. Aminoacético) Unidad mg Mínimo 460 Máximo 1760 L-taurina Unidad mg Mínimo 0 Máximo 200 Acetato de sodio Unidad mEq/l Mínimo 70 Máximo 594 Potasio Unidad mEq/l Mínimo 60 Máximo 66 Cloruro de magnesio Unidad mg Mínimo 0 Máximo 102 Cloruro de sodio Unidad mg Mínimo 154 Máximo 410 Fosfato dibásico de potasio Unidad mg Mínimo 400 Máximo 522 Acido L- Aspártico Unidad mg Mínimo 0 Máximo 410 Acido glutámico Unidad mg Mínimo 0 Máximo 710 Nitrógeno total Unidad g/l Mínimo 13.5 Máximo 16 *Pueden o no venir en la fórmula lo cual no modifica el efecto terapéutico deseado. Presentación 500 ml.</t>
  </si>
  <si>
    <t>010000274000</t>
  </si>
  <si>
    <t>Lípidos intravenosos. Emulsión Inyectable (lípidos de cadena mediana y larga al 20%; soya/triglicéridos). Cada 1000 ml contienen: Aceite de soya 100 g. Triglicéridos de cadena mediana 100 g. Cada ml proporciona 1.9 Kcal. Envase con 500 ml.</t>
  </si>
  <si>
    <t>010000594002</t>
  </si>
  <si>
    <t>Ibuprofeno. Tableta O Cápsula Cada Tableta o Cápsula contiene: Ibuprofeno 200 mgEnvase con 20 Tabletas o Cápsulas</t>
  </si>
  <si>
    <t>010000538600</t>
  </si>
  <si>
    <t>Cloruro de sodio. Solución Inyectable al 17.7%. Cada ml contiene: Cloruro de sodio 0.177 g Envase con cien ampolletas de 10 ml.</t>
  </si>
  <si>
    <t>010000218900</t>
  </si>
  <si>
    <t>Tobramicina. Solución Oftálmica Cada ml contiene: Sulfato de tobramicina equivalente a 3.0 mg de tobramicina ó tobramicina 3.0 mg Envase con gotero integral con 5 ml</t>
  </si>
  <si>
    <t>010000594101</t>
  </si>
  <si>
    <t>Ibuprofeno. Tableta O Cápsula: Cada Tableta o Cápsula contiene: Ibuprofeno 400 mg Envase con 12 Tabletas</t>
  </si>
  <si>
    <t>010000261600</t>
  </si>
  <si>
    <t>Levetiracetam. Solución Oral Cada 100 ml contienen: Levetiracetam 10 g Envase con 300 ml (100 mg/ml)</t>
  </si>
  <si>
    <t>010000366400</t>
  </si>
  <si>
    <t>Poligelina. Solución Inyectable Cada 100 ml contienen: Polimerizado de Gelatina succinilada degradada 4.0 g Envase con 500 ml</t>
  </si>
  <si>
    <t>010000523702</t>
  </si>
  <si>
    <t>Interferón (Beta). Solución Inyectable. Cada frasco ámpula o jeringa prellenada contiene: Interferón beta 1a 44 µg (12 millones UI). Envase con jeringa prellenada con 0.5 ml.</t>
  </si>
  <si>
    <t>030000539800</t>
  </si>
  <si>
    <t>FÓRMULA PARA LACTANTES CON NECESIDADES ESPECIALES DE NUTRICIÓN A BASE DE AMINOÁCIDOS. Polvo. Energía  Mínimo /100 mL 60 kcal, Máximo /100 mL70 kcal; Energía  Mínimo /100 mL 250 kJ, Máximo /100 mL295 kJ; Vitaminas. Vitamina A Mínimo/100 kcal 200 U.I. o 60 µg expresados en retinol, Máximo/100 kcal 600 U.I. o 180 µg expresados en retinol, NSR/100 kcal En caso de productos en polvo debería procurarse conseguir NSR más bajo -; Vitamina D Mínimo/100 kcal 1 µg o 40 U.I., Máximo/100 kcal 2,5 µg o 100 U.I., NSR/100 kcal En caso de productos en polvo debería procurarse conseguir NSR más bajo -; Vitamina C (Ác. ascórbico) Mínimo/100 kcal 10 mg, Máximo/100 kcal S.E., NSR/100 kcal En caso de productos en polvo debería procurarse conseguir NSR más bajo 70 mg; Tiamina (B1) Mínimo/100 kcal 60 µg, Máximo/100 kcal S.E., NSR/100 kcal En caso de productos en polvo debería procurarse conseguir NSR más bajo 300 µg; Riboflavina (B2) Mínimo/100 kcal 80 µg, Máximo/100 kcal S.E., NSR/100 kcal En caso de productos en polvo debería procurarse conseguir NSR más bajo 500 µg; Niacina (B3) Mínimo/100 kcal 300 µg, Máximo/100 kcal S.E., NSR/100 kcal En caso de productos en polvo debería procurarse conseguir NSR más bajo 1 500 µg; Piridoxina (B6) Mínimo/100 kcal 35 µg, Máximo/100 kcal S.E., NSR/100 kcal En caso de productos en polvo debería procurarse conseguir NSR más bajo 175 µg; Ácido fólico (B9) Mínimo/100 kcal 10 µg, Máximo/100 kcal S.E., NSR/100 kcal En caso de productos en polvo debería procurarse conseguir NSR más bajo 50 µg; Ácido pantoténico (B5) Mínimo/100 kcal 400 µg, Máximo/100 kcal S.E., NSR/100 kcal En caso de productos en polvo debería procurarse conseguir NSR más bajo 2 000 µg; Cianocobalamina (B12) Mínimo/100 kcal 0,1 µg, Máximo/100 kcal S.E., NSR/100 kcal En caso de productos en polvo debería procurarse conseguir NSR más bajo 1,5 µg; Biotina (H) Mínimo/100 kcal 1,5 µg, Máximo/100 kcal S.E., NSR/100 kcal En caso de productos en polvo debería procurarse conseguir NSR más bajo 10 µg; Vitamina K1 Mínimo/100 kcal 4 µg, Máximo/100 kcal S.E., NSR/100 kcal En caso de productos en polvo debería procurarse conseguir NSR más bajo 27 µg; Vitamina E (alfa tocoferol equivalente) Mínimo/100 kcal 0,5 mg, Máximo/100 kcal S.E., NSR/100 kcal En caso de productos en polvo debería procurarse conseguir NSR más bajo 5 mg; Nutrimentos inorgánicos (minerales y elementos traza). Sodio (Na)  Mínimo/100 kcal 20 mg, Máximo/100 kcal 60 mg, NSR/100 kcal -; Potasio (K)  Mínimo/100 kcal 60 mg, Máximo/100 kcal 180 mg, NSR/100 kcal -; Cloro (Cl)  Mínimo/100 kcal 50 mg, Máximo/100 kcal 160 mg, NSR/100 kcal -; Calcio (Ca)  Mínimo/100 kcal 50 mg, Máximo/100 kcal S.E., NSR/100 kcal 140 mg; Fósforo (P)  Mínimo/100 kcal 25 mg, Máximo/100 kcal S.E., NSR/100 kcal 100 mg; La relación Ca:P  Mínimo/100 kcal 1:1, Máximo/100 kcal 2:1, NSR/100 kcal -; Magnesio (Mg)  Mínimo/100 kcal 5 mg, Máximo/100 kcal S.E., NSR/100 kcal 15 mg; Hierro (Fe)  Mínimo/100 kcal 1 mg, Máximo/100 kcal 2 mg, NSR/100 kcal -; Colina  Mínimo/100 kcal 8 mg, Máximo/100 kcal S.E., NSR/100 kcal 50 mg; Mioinositol (Inositol) Mínimo/100 kcal 4 mg, Máximo/100 kcal S.E., NSR/100 kcal 40 mg; L-Carnitina (Carnitina) Mínimo/100 kcal 1,2 mg, Máximo/100 kcal S.E., NSR/100 kcal -; Taurina Mínimo/100 kcal 5,5 mg, Máximo/100 kcal 12 mg, NSR/100 kcal -; Yodo (I)  Mínimo/100 kcal 10 µg, Máximo/100 kcal S.E., NSR/100 kcal 60 µg; Cobre (Cu)  Mínimo/100 kcal 35 µg, Máximo/100 kcal S.E., NSR/100 kcal 120 µg; Cinc (Zn)  Mínimo/100 kcal 0,5 mg, Máximo/100 kcal S.E., NSR/100 kcal 1,5 mg; Manganeso (Mn)  Mínimo/100 kcal 1 µg, Máximo/100 kcal S.E., NSR/100 kcal 100 µg; Selenio (Se)  Mínimo/100 kcal 1 µg, Máximo/100 kcal S.E., NSR/100 kcal 10 µg; Cromo (Cr) ** Mínimo/100 kcal 1,5 µg, Máximo/100 kcal S.E., NSR/100 kcal 10 µg; Molibdeno (Mo) ** Mínimo/100 kcal 1,5 µg, Máximo/100 kcal S.E., NSR/100 kcal 10 µg; Nucleótidos **  Mínimo/100 kcal 1,9 mg, Máximo/100 kcal 16 mg, NSR/100 kcal -; Fuente de proteína. Aminoácidos (Proteína equivalente) Mínimo/100 kcal 2,25 g, Máximo/100 kcal 3 g, NSR/100 kcal -; % aminoácidos libres  Mínimo/100 kcal 100, Máximo/100 kcal -, NSR/100 kcal -; Cistina  Mínimo/100 kcal 38 mg, Máximo/100 kcal 87 mg, NSR/100 kcal -; Histidina Mínimo/100 kcal 41 mg, Máximo/100 kcal 130 mg, NSR/100 kcal -; Isoleucina Mínimo/100 kcal 92 mg, Máximo/100 kcal 227 mg, NSR/100 kcal -; Leucina Mínimo/100 kcal 169 mg, Máximo/100 kcal 412 mg, NSR/100 kcal -; Lisina Mínimo/100 kcal 114 mg, Máximo/100 kcal 268 mg, NSR/100 kcal -; Metionina Mínimo/100 kcal 24 mg, Máximo/100 kcal 78 mg, NSR/100 kcal -; Fenilalanina Mínimo/100 kcal 81 mg, Máximo/100 kcal 169 mg, NSR/100 kcal -; Treonina Mínimo/100 kcal 77 mg, Máximo/100 kcal 206 mg, NSR/100 kcal -; Triptófano Mínimo/100 kcal 33 mg, Máximo/100 kcal 80 mg, NSR/100 kcal -; Valina Mínimo/100 kcal 90 mg, Máximo/100 kcal 254 mg, NSR/100 kcal -; Lípidos y ácidos grasos. Grasas  Mínimo/100 kcal 4,4 g, Máximo/100 kcal 6 g, NSR/100 kcal -; ARA  Mínimo/100 kcal 7 mg, Máximo/100 kcal S.E., NSR/100 kcal -; DHA  Mínimo/100 kcal 7 mg, Máximo/100 kcal S.E., NSR/100 kcal 0,5% de los ácidos grasos; Relación ARA:DHA Mínimo/100 kcal 1:1, Máximo/100 kcal 2:1, NSR/100 kcal -; Ácido linoleico  Mínimo/100 kcal 300 mg, Máximo/100 kcal S.E., NSR/100 kcal 1 400 mg; Ácido alfa-linolénico  Mínimo/100 kcal 50 mg, Máximo/100 kcal S.E., NSR/100 kcal -; Hidratos de carbono. Hidratos de carbono Mínimo/100 kcal 9 g, Máximo/100 kcal 14 g, NSR/100 kcal -. Disposiciones Generales Esta formulación deberá ser libre de lactosa (= 0,1 g/100kcal) Las fórmulas para lactantes con necesidades especiales de nutrición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Para mejorar la calidad nutritiva de las proteínas, podrán añadirse aminoácidos indispensables, únicamente en las cantidades estrictamente necesarias, los cuales deben ser en su forma natural L. La lista de aminoácidos se expresará en la ficha técnica. La proporción de ácido linoleico/alfa-linolénico mínimo 5:1, máximo 15:1. El contenido de ácidos grasos trans no será superior al 3% del contenido total de ácidos grasos en las fórmulas para lactantes con necesidades especiales de nutrición. En las fórmulas para lactantes con necesidades especiales de nutrición solo podrán añadirse almidones naturalmente exentos de gluten precocidos y/o gelatinizados hasta un máximo de 30% del contenido total de hidratos de carbono y hasta un máximo de 2 g/100 ml. En las fórmulas para lactantes con necesidades especiales de nutrición debe evitarse el uso de sacarosa, así como la adición de fructosa como ingrediente, salvo cuando sea necesario por justificación tecnológica. En las fórmulas para lactantes con necesidades especiales de nutrición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cuando ésta lo solicite. Si se añade ácido docosahexaenoico (DHA), el contenido de ácido araquidónico debe ser al menos el mismo que el de DHA y el contenido de ácido eicosapentaenoico (EPA) no debe exceder el contenido de DHA. ** Opcional S.E. Sin Especificación NSR: Nivel Superior de Referencia. Envase con 400 g polvo y medida dosificadora.</t>
  </si>
  <si>
    <t>010000429400</t>
  </si>
  <si>
    <t>Ciclosporina. Emulsión Oral Cada ml contiene: Ciclosporina modificada o ciclosporina en microemulsión 100 mg. Envase con 50 ml y pipeta dosificadora.</t>
  </si>
  <si>
    <t>040000412900</t>
  </si>
  <si>
    <t>Isotretinoina. Cápsula Cada Cápsula contiene: Isotretinoína 20 mg Envase con 30 Cápsulas.</t>
  </si>
  <si>
    <t>010000127300</t>
  </si>
  <si>
    <t>Aceite de ricino. Solución Cada envase contiene: Aceite de ricino Envase con 70 ml.</t>
  </si>
  <si>
    <t>010000020400</t>
  </si>
  <si>
    <t>Atropina. Solucion inyectable cada ampolleta contiene: sulfato de atropina 1 mg. envase con 50 ampolletas con 1 ml.</t>
  </si>
  <si>
    <t>040000447001</t>
  </si>
  <si>
    <t>Metilfenidato. Tableta de Liberación Prolongada Cada Tableta de Liberación Prolongada contiene: Clorhidrato de metilfenidato 18 mg Envase con 30 Tabletas de Liberación Prolongada</t>
  </si>
  <si>
    <t>010000520601</t>
  </si>
  <si>
    <t>Folitropina alfa o folitropina beta. Solución Inyectable. Cada ampolleta o frasco ámpula con liofilizado contiene: Hormona estimulante del folículo recombinante o Folitropina Beta (FSH Recombinante) 75 UI. O Folitropina alfa 75 UI (5.5 µg). Envase con un frasco ámpula con liofilizado y jeringa prellenada con 1 ml de diluyente, 1 aguja estéril para inyección, 1 aguja estéril para extraer la solución y 2 toallitas con alcohol. o cada pluma precargada contiene folitropina alfa 450 U.I. (33µg)</t>
  </si>
  <si>
    <t>010000219800</t>
  </si>
  <si>
    <t>Oximetazolina. Solución Nasal Cada 100 ml contienen: Clorhidrato de oximetazolina 50 mg Envase con gotero integral con 20 ml.</t>
  </si>
  <si>
    <t>010000273800</t>
  </si>
  <si>
    <t>Aminoacidos Cristalinos. Solucion Inyectable Al 10% Adultos Cada 100ml Contiene    L- Isoleucina Unidad mg Mínimo 490 Máximo 720 L- Leucina Unidad mg Mínimo 719 Máximo 940 L- Lisina Unidad mg Mínimo 599 Máximo 720 L- Metionina Unidad mg Mínimo 294 Máximo 440 L- Fenilalanina Unidad mg Mínimo 440 Máximo 845 L- Treonina Unidad mg Mínimo 414 Máximo 520 L- Triptofano Unidad mg Mínimo 153 Máximo 210 L- Valina Unidad mg Mínimo 572 Máximo 800 Histidina Unidad mg Mínimo 290 Máximo 473 Cisteína o cistina Unidad mg Mínimo 0 Máximo 110 Tirosina Unidad mg Mínimo 0 Máximo 100 L- Alanina Unidad mg Mínimo 458 Máximo 2040 L- Arginina Unidad mg Mínimo 505 Máximo 1134 L- Prolina Unidad mg Mínimo 300  Máximo 1174 L- Serina Unidad mg Mínimo 420 Máximo 1092 L- Taurina Unidad mg Mínimo 0 Máximo 20 Glicina (ac. Aminoacético) Unidad mg Mínimo 540 Máximo 1280 Acido L- Aspártico Unidad mg Mínimo 0 Máximo 481 Acido glutámico Unidad mg Mínimo 0 Máximo 834 Acetato Unidad mEq/l Mínimo 0 Máximo 74 Potasio Unidad mEq/l Mínimo 0 Máximo 0.55 Nitrógeno total. Unidad g/l Mínimo 15.5 Máximo 16.5 Pueden o no venir en la fórmula lo cual no modifica el efecto terapéutico deseado. Presentación 500 ml</t>
  </si>
  <si>
    <t>010000342100</t>
  </si>
  <si>
    <t>Meloxicam. Suspensión Oral Cada 100 ml contienen: Meloxicam 0.150 g Envase con 40 ml y pipeta dosificadora de 5 ml.</t>
  </si>
  <si>
    <t>010000251201</t>
  </si>
  <si>
    <t>Aminoácidos cristalinos solución inyectable al 10% pediátricos. Cada 100 ml contiene: L- Isoleucina Unidad: mg Mínimo: 670 Máximo: 820. L- Leucina Unidad: mg Mínimo: 1000 Máximo: 1400. L- Lisina Unidad: mg Mínimo: 670 Máximo: 1100. L- Metionina Unidad: mg Mínimo: 220 Máximo: 340. L- Fenilalanina Unidad: mg Mínimo: 420 Máximo: 650. L- Treonina Unidad: mg Mínimo: 370 Máximo: 512. L- Triptófano Unidad: mg Mínimo: 180 Máximo: 200. L- Valina Unidad: mg Mínimo: 670 Máximo: 1230. L- Histidina Unidad: mg Mínimo: 310 Máximo: 480. L- Cisteína Unidad: mg Mínimo: 16 Máximo: 250. L- Tirosina Unidad: mg Mínimo: 44 Máximo: 240. L- Alanina Unidad: mg Mínimo: 540 Máximo: 800. L- Arginina Unidad: mg Mínimo: 840 Máximo: 1230. L- Prolina Unidad: mg Mínimo: 300 Máximo: 820. L- Serina Unidad: mg Mínimo: 380 Máximo: 500. Glicina (Ac. Aminoacético) Unidad: mg Mínimo: 360 Máximo: 400. Ácido L- Aspártico Unidad: mg Mínimo: 320 Máximo: 600. Ácido L- Glutámico Unidad: mg Mínimo: 500 Máximo: 1000. Taurina Unidad: mg Mínimo: 25 Máximo: 70. Ornitina Unidad: mg Mínimo: 0 Máximo: 250. * Prosulfito o disulfito de sodio Unidad: mg Mínimo: 0 Máximo: 50. *Cloruros Unidad: Mmol Mínimo: 0 Máximo: 16. * Agua inyectable Unidad: ml Mínimo: 0 Máximo: 100. Aminoácidos Totales Unidad: g/l Mínimo: 98 Máximo: 100. Nitrógeno total Unidad: g/l Mínimo: 15 Máximo: 15.68. *Pueden o no venir en la fórmula lo cual no modifica el efecto terapéutico deseado. Presentación de 500 ml.</t>
  </si>
  <si>
    <t>010000090300</t>
  </si>
  <si>
    <t>Fluorouracilo. Crema o Ungüento Cada gramo contiene: 5- Fluorouracilo 50 mg Envase con 20 g.</t>
  </si>
  <si>
    <t>010000024700</t>
  </si>
  <si>
    <t>Dexmedetomidina solución inyectable. Cada frasco ámpula contiene:  clorhidrato de dexmedetomidina 200 µg  envase con 1 frasco ámpula</t>
  </si>
  <si>
    <t>010000416300</t>
  </si>
  <si>
    <t>Raloxifeno. Tableta Cada Tableta contiene: Clorhidrato de raloxifeno 60 mg Envase con 14 Tabletas.</t>
  </si>
  <si>
    <t>010000062500</t>
  </si>
  <si>
    <t>Protamina. Solución Inyectable Cada ampolleta de 5 mililitros contiene: Sulfato de protamina 71.5 mg Envase con ampolleta con 5 ml.</t>
  </si>
  <si>
    <t>010000361700</t>
  </si>
  <si>
    <t>Fosfato de potasio. Solución Inyectable. Cada ampolleta contiene: Fosfato de potasio dibásico 1.550 g Fosfato de potasio monobásico 0.300 g (Potasio 20 mEq) (Fosfato 20 mEq) Envase con 50 ampolletas con 10 ml</t>
  </si>
  <si>
    <t>010000539300</t>
  </si>
  <si>
    <t>Aminoacidos enriquecidos con aminoacidos de cadena ramificada. Solución inyectable. Cada 100ml Contiene: L- Isoleucina Unidad mg Mínimo 700 Máximo 1380. L- Leucina Unidad mg Mínimo 1100 Máximo 1580. L- Lisina Unidad mg Mínimo 265 Máximo 690 L- Metionina Unidad mg Mínimo 110 Máximo 450 L- Fenilalanina Unidad mg Mínimo 80 Máximo 480 L- Treonina Unidad mg Mínimo 200 Máximo 450 L- Triptofano Unidad mg Mínimo 70 Máximo 130 L- Valina Unidad mg Mínimo 780 Máximo 1240 Histidina Unidad mg Mínimo 150 Máximo 280 Cisteína o cistina Unidad mg Mínimo 0 Máximo 55 Tirosina Unidad mg Mínimo 0 Máximo 33 L- Alanina Unidad mg Mínimo 395 Máximo 660 L- Arginina Unidad mg Mínimo 464 Máximo 1100 L- Prolina Unidad mg Mínimo 445 Máximo 950 L- Serina Unidad mg Mínimo 220 Máximo 575 Glicina ( ac. Aminoacético ) Unidad mg Mínimo 300 Máximo 700 *Pirosulfito de sodio Unidad mg Mínimo 0 Máximo 50 Agua inyectable Unidad ml Mínimo 0 Máximo 100 Aminoácidos de cadena ramificada Unidad % Mínimo 40 Máximo 55 * Pueden o no venir en la fórmula lo cual no modifica el efecto terapéutico deseado. Presentación 500 ml.</t>
  </si>
  <si>
    <t>010000091000</t>
  </si>
  <si>
    <t>Aceite de almendras dulces. Crema Aceite de almendras dulces lanolina glicerina propilenglicol sorbitol. Envase con 235 ml.</t>
  </si>
  <si>
    <t>040000260200</t>
  </si>
  <si>
    <t>Fenobarbital. Tableta Cada Tableta contiene: Fenobarbital 15 mg Envase con 10 Tabletas.</t>
  </si>
  <si>
    <t>010000262800</t>
  </si>
  <si>
    <t>Oxcarbazepina. Suspensión Oral Cada 100 ml contienen: oxcarbazepina 6 g Envase con 100 ml.</t>
  </si>
  <si>
    <t>010000429800</t>
  </si>
  <si>
    <t>Ciclosporina. Cápsula de gelatina blanda. Cada cápsula contiene: Ciclosporina modificada o ciclosporina en microemulsión 100 mg Envase con 50 Cápsulas.</t>
  </si>
  <si>
    <t>010000151600</t>
  </si>
  <si>
    <t>Estradiol drospirenona. Comprimido Cada Comprimido contiene: Estradiol hemihidratado equivalente a 1 mg de estradiol Drospirenona 2 mg Envase con 28 Comprimidos.</t>
  </si>
  <si>
    <t>010000243500</t>
  </si>
  <si>
    <t>Benzonatato. Supositorio Cada Supositorio contiene: Benzonatato 50 mg Envase con 6 Supositorios.</t>
  </si>
  <si>
    <t>010000287100</t>
  </si>
  <si>
    <t>Fenilefrina. Solución Oftálmica Cada ml contiene: Clorhidrato de fenilefrina 100 mg Envase con gotero integral con 15 ml.</t>
  </si>
  <si>
    <t>010000450800</t>
  </si>
  <si>
    <t>Infliximab. Solución Inyectable El frasco ámpula con liofilizado contiene: Infliximab 100 mg Envase con un frasco ámpula con liofilizado e instructivo.</t>
  </si>
  <si>
    <t>010000026900</t>
  </si>
  <si>
    <t>Ropivacaina. Solución Inyectable Cada ampolleta contiene: Clorhidrato de ropivacaína monohidratada equivalente a 40 mg de clorhidrato de ropivacaina. Envase con 5 ampolletas con 20 ml.</t>
  </si>
  <si>
    <t>010000262600</t>
  </si>
  <si>
    <t>Oxcarbazepina. Gragea o Tableta Cada Gragea o Tableta contiene: oxcarbazepina 300 mg Envase con 20 Grageas o Tabletas.</t>
  </si>
  <si>
    <t>010000572001</t>
  </si>
  <si>
    <t>Paracetamol solución inyectable cada frasco contiene: paracetamol 500 mg. Envase con cuatro frascos con 50 ml.</t>
  </si>
  <si>
    <t>010000609900</t>
  </si>
  <si>
    <t>Lactulosa. Jarabe. Cada 100 ml contienen: Lactulosa 66.70 g Envase con 120 ml y medida dosificadora (0.667 g/ml).</t>
  </si>
  <si>
    <t>010000535800</t>
  </si>
  <si>
    <t>Lamotrigina. Tableta Cada Tableta contiene: Lamotrigina 25 mg Envase con 28 Tabletas.</t>
  </si>
  <si>
    <t>010000026002</t>
  </si>
  <si>
    <t>Lidocaína. Gel. Cada ml contiene: Clorhidrato de lidocaína 20 mg Envase con 30 ml.</t>
  </si>
  <si>
    <t>010000215300</t>
  </si>
  <si>
    <t>Betametasona acetato de y betametasona fosfato disódico de. Suspensión Inyectable Cada ampolleta contiene: Acetato de betametasona equivalente a 2.71 mg de betametasona. Fosfato sódico de betametasona equivalente a 3 mg de betametasona. Envase con una ampolleta de 1 ml.</t>
  </si>
  <si>
    <t>010000330900</t>
  </si>
  <si>
    <t>Atomoxetina. Cápsula Cada Cápsula contiene: Clorhidrato de atomoxetina equivalente a 60 mg de atomoxetina. Envase con 14 Cápsulas.</t>
  </si>
  <si>
    <t>010000154600</t>
  </si>
  <si>
    <t>Atosibán. Solución Inyectable Cada frasco ámpula contiene: Atosibán 37.5 mg. Envase con 5.0 ml.</t>
  </si>
  <si>
    <t>010000451100</t>
  </si>
  <si>
    <t>Etanercept. Solución Inyectable Cada envase contiene: Etanercept 50 mg Envase con 2 frascos ámpula 2 Jeringas. con 1 ml de diluyente.</t>
  </si>
  <si>
    <t>010000122100</t>
  </si>
  <si>
    <t>Aluminio. Tableta. Cada tableta contiene: Hidróxido de aluminio 200 mg. Envase con 50 tabletas.</t>
  </si>
  <si>
    <t>010000430600</t>
  </si>
  <si>
    <t>Ciclosporina. Capsula de gelatina blanda. Cada cápsula contiene: ciclosporina modificada o ciclosporina en microemulsión 25 mg. envase con 50 cápsulas.</t>
  </si>
  <si>
    <t>010000159100</t>
  </si>
  <si>
    <t>Inmunoglobulina anti d. Solución Inyectable Cada frasco ámpula o jeringa prellenada contiene: Inmunoglobulina anti D 0.300 mg Envase con un frasco ámpula con o sin diluyente o una jeringa o una ampolleta.</t>
  </si>
  <si>
    <t>010000508700</t>
  </si>
  <si>
    <t>Sirolimus. Gragea o talbeta Cada gragea o tableta contiene: Sirolimus 1 mg. Envase con 60 grageas o tabletas.</t>
  </si>
  <si>
    <t>010000601900</t>
  </si>
  <si>
    <t>Hialuronato de Sodio. Solución inyectable. Cada jeringa prellenada contiene: Hialuronato de sodio 25 mg Envase con una jeringa prellenada con 2.5 ml.</t>
  </si>
  <si>
    <t>010000451000</t>
  </si>
  <si>
    <t>Etanercept. Solución Inyectable Cada frasco ámpula contiene: Etanercept 25 mg Envase con 4 frascos ámpula 4 Jeringas. con 1 ml de diluyente y 8 almohadillas</t>
  </si>
  <si>
    <t>010000218500</t>
  </si>
  <si>
    <t>Prednisolona. Ungüento Oftálmico Cada g contiene: Acetato de prednisolona equivalente a 5 mg de prednisolona. Envase con 3 g.</t>
  </si>
  <si>
    <t>010000273601</t>
  </si>
  <si>
    <t>Dieta Elemental. Polvo Contenido En:      Energía Unidad kcal 100G Mínimo 373.00 Máximo 386.00 100Ml Mínimo 99.00 Máximo 103.45 Hidratos de carbono Unidad g 100G Mínimo 71.00 Máximo 78.50 100Ml Mínimo 19.00 Máximo 21.04 Proteínas Unidad g 100G Mínimo 14.25 Máximo 17.00 100Ml Mínimo 3.80 Máximo 4.75 Grasas Unidad g 100G Mínimo 1.00 Máximo 2.50 100Ml Mínimo 0.27 Máximo 0.70 Vitamina A Unidad U.I. 100G Mínimo 930.00 Máximo 1472.84 100Ml Mínimo 250.00 Máximo 397.00 Vitamina D Unidad U.I. 100G Mínimo 74.00 Máximo 120.00 100Ml Mínimo 20.00 Máximo 32.16 Vitamina E Unidad U.I. 100G Mínimo 5.59 Máximo 9.35 100Ml Mínimo 1.50 Máximo 2.50 Acido ascórbico Unidad mg 100G Mínimo 25.00 Máximo 69.00 100Ml Mínimo 6.60 Máximo 18.50 Acido fólico Unidad ?g 100G Mínimo 150.00 Máximo 250.00 100Ml Mínimo 40.00 Máximo 80.00 Tiamina Unidad mg 100G Mínimo 0.55 Máximo 0.60 100Ml Mínimo 0.15 Máximo 0.16 Riboflavina Unidad mg 100G Mínimo 0.65 Máximo 0.95 100Ml Mínimo 0.15 Máximo 0.25 Niacina Unidad mg 100G Mínimo 8.20 Máximo 10.55 100Ml Mínimo 2.16 Máximo 2.85 Vitamina B6 Unidad mg 100G Mínimo 0.65 Máximo 0.86 100Ml Mínimo 0.17 Máximo 0.23 Vitamina B12 Unidad ?g 100G Mínimo 2.34 Máximo 3.14 100Ml Mínimo 0.61 Máximo 0.84 Biotina Unidad ?g 100G Mínimo 49.21 Máximo 156.72 100Ml Mínimo 13.12 Máximo 42.00 Acido pantoténico Unidad mg 100G Mínimo 4.07 Máximo 5.27 100Ml Mínimo 1.07 Máximo 1.41 Vitamina K Unidad ?g 100G Mínimo 10.82 Máximo 20.30 100Ml Mínimo 2.90 Máximo 5.33 Colina Unidad mg 100G Mínimo 30.12 Máximo 135.85 100Ml Mínimo 8.07 Máximo 35.66 Calcio Unidad mg 100G Mínimo 185.80 Máximo 210.10 100Ml Mínimo 49.79 Máximo 55.67 Fósforo Unidad mg 100G Mínimo 185.80 Máximo 221.46 100Ml Mínimo 49.79 Máximo 59.35 Yodo Unidad ?g 100G Mínimo 27.98 Máximo 34.00 100Ml Mínimo 7.50 Máximo 9.00 Hierro Unidad mg 100G Mínimo 3.35 Máximo 4.30 100Ml Mínimo 0.90 Máximo 1.30 Magnesio Unidad mg 100G Mínimo 69.14 Máximo 84.34 100Ml Mínimo 18.53 Máximo 22.26 Cobre Unidad mg 100G Mínimo 0.40 Máximo 0.41 100Ml Mínimo 0.11 Máximo 0.12 Zinc Unidad mg 100G Mínimo 3.09 Máximo 4.70 100Ml Mínimo 0.81 Máximo 1.25 Manganeso Unidad mg 100G Mínimo 0.37 Máximo 0.80 100Ml Mínimo 0.10 Máximo 0.21 Potasio Unidad mg 100G Mínimo 284.00 Máximo 435.00 100Ml Mínimo 76.00 Máximo 114.00 Sodio Unidad mg 100G Mínimo 104.45 Máximo 232.50 100Ml Mínimo 37.64 Máximo 62.31 Cloro Unidad mg 100G Mínimo 230.67 Máximo 355.50 100Ml Mínimo 61.82 Máximo 95.28 Selenio Unidad ?g 100G Mínimo 13.10 Máximo 18.66 100Ml Mínimo 3.44 Máximo 5.00 Cromo Unidad ?g 100G Mínimo 6.38 Máximo 25.20 100Ml Mínimo 1.71 Máximo 6.67 Molibdeno Unidad ?g 100G Mínimo 15.70 Máximo 32.15 100Ml Mínimo 4.17 Máximo 8.44 Histidina Unidad g 100G Mínimo 0.30 Máximo 0.36 100Ml Mínimo 0.08 Máximo 0.10 Isoleucina Unidad g 100G Mínimo 1.17 Máximo 1.30 100Ml Mínimo 0.31 Máximo 0.35 Leucina Unidad g 100G Mínimo 2.36 Máximo 2.55 100Ml Mínimo 0.63 Máximo 0.69 Lisina Unidad g 100G Mínimo 0.72 Máximo 1.10 100Ml Mínimo 0.19 Máximo 0.27 Metionina y cisteína Unidad g 100G Mínimo 0.31 Máximo 0.58 100Ml Mínimo 0.08 Máximo 0.25 Fenilalanina y tirosina Unidad g 100G Mínimo 0.85 Máximo 1.18 100Ml Mínimo 0.22 Máximo 0.31 Treonina Unidad g 100G Mínimo 0.57 Máximo 0.65 100Ml Mínimo 0.15 Máximo 0.17 Triptofano Unidad g 100G Mínimo 0.18 Máximo 0.19 100Ml Mínimo 0.04 Máximo 0.05 Valina Unidad g 100G Mínimo 1.17 Máximo 1.30 100Ml Mínimo 0.31 Máximo 0.35 Arginina Unidad g 100G Mínimo 1.08 Máximo 1.90 100Ml Mínimo 0.29 Máximo 0.49 Acido aspártico Unidad g 100G Mínimo 0.40 Máximo 1.05 100Ml Mínimo 0.11 Máximo 0.28 Serina Unidad g 100G Mínimo 0.20 Máximo 0.48 100Ml Mínimo 0.05 Máximo 0.13 Glutamina Unidad g 100G Mínimo 1.83 Máximo 3.80 100Ml Mínimo 0.49 Máximo 0.99 Prolina Unidad g 100G Mínimo 0.00 Máximo 0.75 100Ml Mínimo 0.00 Máximo 0.20 Glicina Unidad g 100G Mínimo 0.38 Máximo 0.67 100Ml Mínimo 0.04 Máximo 0.16 Alanina Unidad g 100G Mínimo 0.40 Máximo 0.75 100Ml Mínimo 0.11 Máximo 0.20 Taurina Unidad mg 100G Mínimo 0.00 Máximo 25.20 100Ml Mínimo 0.00 Máximo 6.67 Carnitina Unidad mg 100G Mínimo 0.00 Máximo 25.20 100Ml Mínimo 0.00 Máximo 6.67 Envase con 10 sobres con 79.5 a 80.4 g cada uno.</t>
  </si>
  <si>
    <t>010000538900</t>
  </si>
  <si>
    <t>Nutrición parenteral. Emulsión Inyectable Cada 100 ml contienen: En el compartimiento de Emulsión de glucosa al 11%: Glucosa monohidratada equivalente a 11.00 g de glucosa anhídra En el compartimiento de aminoácidos al 11% con electrolitos: L-alanina 1.600 g L-Arginina 1.130 g L-Acido aspártico 0.340 g L-Acido glutámico 0.560 g L-Glicina (ácido aminoacético) 0.790 g L-Histidina 0.680 g L-Isoleucina 0.560 g L-Leucina 0.790 g Clorhidrato de L-lisina equivalente a 0.900 g de L-lisina L-Metionina 0.560 g L-Fenilalalina 0.790 g L-Prolina 0.680 g L-Serina 0.450 g L-Treonina 0.560 g L-Triptofano 0.190 g L-Tirosina 0.023 g L-Valina 0.730 g Cloruro de calcio dihidratado equivalente a 0.074 g de cloruro de calcio Glicerofosfato de sodio 0.504 g Sulfato de magnesio Heptahidratado equivalente a 0.160 g de sulfato de magnesio Cloruro de potasio 0.597 g Acetato de sodio trihidratado equivalente a 0.490 g de acetato de sodio En el compartimiento de Emulsión de lípidos al 20% Aceite de soya purificado 20.0 g Envase con bolsa de plástico de 2400 ml con tres compartimientos (Glucosa 11% 1475 ml Aminoácidos al 11% con electrolitos 500 ml y lípidos al 20% 425 ml).</t>
  </si>
  <si>
    <t>040000209900</t>
  </si>
  <si>
    <t>Morfina solución inyectable cada ampolleta contiene: sulfato de morfina pentahidratada 2.5 mg envase con 5 ampolletas con 2.5 ml.</t>
  </si>
  <si>
    <t>010000421700</t>
  </si>
  <si>
    <t>Progesterona. Cápsula o Perla. Cada cápsula o perla contiene: Progesterona 200 mg Envase con 14 cápsulas o perlas.</t>
  </si>
  <si>
    <t>010000446400</t>
  </si>
  <si>
    <t>Galantamina. Cápsula de liberación prolongada. Cada cápsula de liberación prolongada contiene: Bromhidrato de galantamina equivalente a 8 mg de galantamina Envase con 7 Cápsulas de Liberación Prolongada.</t>
  </si>
  <si>
    <t>010000436501</t>
  </si>
  <si>
    <t>Donepecilo. Tableta Cada Tableta contiene: Clorhidrato de donepecilo 10 mg Envase con 28 Tabletas.</t>
  </si>
  <si>
    <t>010000561200</t>
  </si>
  <si>
    <t>Calcipotriol betametasona. Ungüento Cada 100 g contienen: Calcipotriol 5 mg Dipropionato de betametasona equivalente a 50 mg de betametasona Envase con 30 g.</t>
  </si>
  <si>
    <t>040000154400</t>
  </si>
  <si>
    <t>Ergometrina. Solución Inyectable Cada ampolleta contiene: Maleato de ergometrina 0.2 mg Envase con 50 ampolletas de 1 ml.</t>
  </si>
  <si>
    <t>010000538100</t>
  </si>
  <si>
    <t>Oligometales endovenosos. Solución Inyectable Cada 100 ml. Contienen: Cloruro de Zinc 55.0 mg Sulfato cúprico pentahidratado 16.9 mg Sulfato de manganeso 38.10 mg Yoduro de sodio 1.30 mg Fluoruro de sodio 14.0 mg Cloruro de sodio 163.9 mg Cada frasco ámpula proporciona en electrolitos: Zinc 0.1614 mEq Cobre 0.0271 mEq Manganeso 0.0902 mEq Sodio 4.5493 mEq Sulfato 0.1172 mEq Yodo 0.0017 mEq Flúor 0.0666 mEq Cloro 0.7223 mEq Envase con 10 frascos ámpula de 20 ml.</t>
  </si>
  <si>
    <t>040000210300</t>
  </si>
  <si>
    <t>Morfina solución inyectable cada ampolleta contiene: sulfato de morfina 10 mg envase con 5 ampolletas.</t>
  </si>
  <si>
    <t>010000217100</t>
  </si>
  <si>
    <t>Levocarnitina. Tableta masticable. Cada tableta contiene: Levocarnitina 1 g. Envase con 20 tabletas.</t>
  </si>
  <si>
    <t>010000420600</t>
  </si>
  <si>
    <t>Estriol. Crema Cada 100 g contienen: Estriol 100 mg Envase con 15 g.</t>
  </si>
  <si>
    <t>010000149400</t>
  </si>
  <si>
    <t>Estradiol valerato de. Gragea Cada Gragea contiene: Valerato de estradiol 1 mg Envase con 28 Grageas</t>
  </si>
  <si>
    <t>010000271100</t>
  </si>
  <si>
    <t>Vitaminas y minerales. Solución Oral. Cada 100 ml contienen: Rivoflavina 5-fosfato de sodio equivalente a 0.060 g de riboflavina (vitamina B2). Clorhidrato de tiamina (vitamina B1) 0.055 g. Clorhidrato de piridoxina (vitamina B6) 0.075 g. Cianocobalamina (vitamina B12) 0.055 mg. Acido fólico 3.750 mg. Acido ascórbico (vitamina C) 3.0 g. Sulfato ferroso heptahidratado (4.978 g) equivalente a 1.0 g de hierro elemental. Sulfato de zinc monohidratado (2.744 g)equivalente a 1.0 gde zinc elemental. Envase con 60 ml y gotero de 2 ml.</t>
  </si>
  <si>
    <t>010000219000</t>
  </si>
  <si>
    <t>Ipratropio-salbutamol. Suspensión en aerosol Cada g contiene: Bromuro de ipratropio monohidratado equivalente a 0.286 mg de ipratropio. Sulfato de salbutamol equivalente a 1.423 mg de salbutamol. Envase con un frasco presurizado con 14 g sin espaciador.</t>
  </si>
  <si>
    <t>010000601204</t>
  </si>
  <si>
    <t>Misoprostol. Tableta. Cada tableta contiene: Misoprostol 200 µg. Envase con 12 tabletas.</t>
  </si>
  <si>
    <t>010000438000</t>
  </si>
  <si>
    <t>Rivastigmina. Parche Cada Parche de 10 cm2 contiene: Tartrato de rivastigmina equivalente a 18 mg de rivastigmina Envase con 30 Parches. cada Parche libera 9.5 mg/24 horas.</t>
  </si>
  <si>
    <t>010000152100</t>
  </si>
  <si>
    <t>Clormadinona. Tableta. Cada tableta contiene: Acetato de clormadinona 2 mg Envase con 10 Tabletas.</t>
  </si>
  <si>
    <t>010000418900</t>
  </si>
  <si>
    <t>Mesalazina. Supositorio Cada Supositorio contiene: Mesalazina 250 mg Envase con 30 Supositorios.</t>
  </si>
  <si>
    <t>010000451500</t>
  </si>
  <si>
    <t>Leflunomida. Comprimido Cada Comprimido contiene: Leflunomida 100 mg Envase con 3 Comprimidos.</t>
  </si>
  <si>
    <t>010000430800</t>
  </si>
  <si>
    <t>Sildenafil. Tableta Cada Tableta contiene: Citrato de sildenafil equivalente a Sildenafil 50 mg Envase con 1 Tableta.</t>
  </si>
  <si>
    <t>010000525100</t>
  </si>
  <si>
    <t>Interferón (beta). Solución Inyectable Cada frasco ámpula con liofilizado o cada jeringa prellenada contiene: Interferón beta 1a 6 millones UI (30µg) Envase con un frasco ámpula con dispositivo médico y una jeringa con 1 ml de diluyente o una jeringa prellenada con 0.5 ml y aguja.</t>
  </si>
  <si>
    <t>010000367300</t>
  </si>
  <si>
    <t>Agua Inyectable. Solución Inyectable Cada ampolleta contiene: Agua Inyectable 5 ml Envase con 100 ampolletas con 5 ml.</t>
  </si>
  <si>
    <t>030000539400</t>
  </si>
  <si>
    <t>Fórmula para lactantes con necesidades especiales de nutrición con proteína extensamente hidrolizada y triglicéridos de cadena media. Polvo o Líquido. Energía Mínimo /100 mL 60 kcal, Máximo /100 mL 85 kcal; Energía Mínimo /100 mL 250 kJ, Máximo /100 mL 355kJ; Vitaminas. Vitamina A Mínimo/100 kcal 200 U.I. o 60 µg expresados en retinol, Máximo/100 kcal 600 U.I. o 180 µg expresados en retinol, NSR/100 kcal. En el caso de productos en polvo debería procurarse conseguir NSR más bajos. -; Vitamina D Mínimo/100 kcal 1 µg o 40 U.I., Máximo/100 kcal 2,5 µg o 100 U.I., NSR/100 kcal. En el caso de productos en polvo debería procurarse conseguir NSR más bajos. -; Vitamina C (Ác. ascórbico) Mínimo/100 kcal 10 mg, Máximo/100 kcal S. E., NSR/100 kcal. En el caso de productos en polvo debería procurarse conseguir NSR más bajos. 70 mg; Tiamina (B1) Mínimo/100 kcal 60 µg, Máximo/100 kcal S. E., NSR/100 kcal. En el caso de productos en polvo debería procurarse conseguir NSR más bajos. 300 µg; Riboflavina (B2) Mínimo/100 kcal 80 µg, Máximo/100 kcal S. E., NSR/100 kcal. En el caso de productos en polvo debería procurarse conseguir NSR más bajos. 500 µg; Niacina (B3) Mínimo/100 kcal 300 µg, Máximo/100 kcal S. E., NSR/100 kcal. En el caso de productos en polvo debería procurarse conseguir NSR más bajos. 1 500 µg; Piridoxina (B6) Mínimo/100 kcal 35 µg, Máximo/100 kcal S. E., NSR/100 kcal. En el caso de productos en polvo debería procurarse conseguir NSR más bajos. 175 µg; Ácido fólico (B9) Mínimo/100 kcal 10 µg, Máximo/100 kcal S. E., NSR/100 kcal. En el caso de productos en polvo debería procurarse conseguir NSR más bajos. 50 µg; Ácido pantoténico (B5) Mínimo/100 kcal 400 µg, Máximo/100 kcal S. E., NSR/100 kcal. En el caso de productos en polvo debería procurarse conseguir NSR más bajos. 2 000 µg; Cianocobalamina (B12) Mínimo/100 kcal 0,1 µg, Máximo/100 kcal S. E., NSR/100 kcal. En el caso de productos en polvo debería procurarse conseguir NSR más bajos. 1,5 µg; Biotina (H) Mínimo/100 kcal 1,5 µg, Máximo/100 kcal S. E., NSR/100 kcal. En el caso de productos en polvo debería procurarse conseguir NSR más bajos. 10 µg; Vitamina K1 Mínimo/100 kcal 4 µg, Máximo/100 kcal S. E., NSR/100 kcal. En el caso de productos en polvo debería procurarse conseguir NSR más bajos. 27 µg; Vitamina E (alfa tocoferol equivalente) Mínimo/100 kcal 0,5 mg, Máximo/100 kcal S. E., NSR/100 kcal. En el caso de productos en polvo debería procurarse conseguir NSR más bajos. 5 mg; Nutrimentos inorgánicos (minerales y elementos traza). Sodio (Na) Mínimo/100 kcal 20 mg, Máximo/100 kcal 60 mg, NSR/100 kcal -; Potasio (K) Mínimo/100 kcal 60 mg, Máximo/100 kcal 180 mg, NSR/100 kcal -; Cloro (Cl) Mínimo/100 kcal 50 mg, Máximo/100 kcal 160 mg, NSR/100 kcal -; Calcio (Ca) Mínimo/100 kcal 50 mg, Máximo/100 kcal S.E., NSR/100 kcal 140 mg; Fósforo (P) Mínimo/100 kcal 25 mg, Máximo/100 kcal S.E., NSR/100 kcal 100 mg; La relación Ca:P Mínimo/100 kcal 1:1, Máximo/100 kcal 2:1, NSR/100 kcal -; Magnesio (Mg) Mínimo/100 kcal 5 mg, Máximo/100 kcal S.E., NSR/100 kcal 15 mg; Hierro (Fe) Mínimo/100 kcal 1 mg, Máximo/100 kcal 2  mg, NSR/100 kcal -; Colina Mínimo/100 kcal 7 mg, Máximo/100 kcal S.E., NSR/100 kcal 50 mg; Mioinositol (Inositol) Mínimo/100 kcal 4 mg, Máximo/100 kcal S.E., NSR/100 kcal 40 mg; L-Carnitina (Carnitina) Mínimo/100 kcal 1,2 mg, Máximo/100 kcal S.E., NSR/100 kcal -; Taurina Mínimo/100 kcal 5,5 mg, Máximo/100 kcal 12 mg, NSR/100 kcal -; Yodo (I) Mínimo/100 kcal 10 µg, Máximo/100 kcal S.E., NSR/100 kcal 60 µg; Cobre (Cu) Mínimo/100 kcal 35 µg, Máximo/100 kcal S.E., NSR/100 kcal 120 µg; Cinc (Zn) Mínimo/100 kcal 0,5 mg, Máximo/100 kcal S.E., NSR/100 kcal 1,5 mg; Manganeso (Mn) Mínimo/100 kcal 1 µg, Máximo/100 kcal S.E., NSR/100 kcal 100 µg; Selenio (Se) Mínimo/100 kcal 1 µg, Máximo/100 kcal S.E., NSR/100 kcal 9 µg; Cromo (Cr) ** Mínimo/100 kcal 1,5 µg, Máximo/100 kcal S.E., NSR/100 kcal 10 µg; Molibdeno (Mo) ** Mínimo/100 kcal 1,5 µg, Máximo/100 kcal S.E., NSR/100 kcal 10 µg; Nucleótidos ** Mínimo/100 kcal 1,9 mg, Máximo/100 kcal 16 mg, NSR/100 kcal -; Fuente de proteína (se debe indicar el origen del hidrolizado de proteína). Proteína hidrolizada de caseína o suero: Péptidos 85% o más con menos de 1 500 Daltons Mínimo/100 kcal 2,25 g, Máximo/100 kcal 3,0 g, NSR/100 kcal -; Lípidos y ácidos grasos. Grasas Mínimo/100 kcal 4,4 g, Máximo/100 kcal 6 g, NSR/100 kcal -; Ácido linoleico Mínimo/100 kcal 300 mg, Máximo/100 kcal S.E., NSR/100 kcal 1 400 mg; Ácido alfa-linolénico Mínimo/100 kcal 50 mg, Máximo/100 kcal S.E., NSR/100 kcal -; Relación ácido linoleico/ácido alfa linolénico Mínimo/100 kcal 5:1, Máximo/100 kcal 15:1, NSR/100 kcal -; ARA Mínimo/100 kcal 7 mg, Máximo/100 kcal S.E., NSR/100 kcal -; DHA Mínimo/100 kcal 7 mg, Máximo/100 kcal S.E., NSR/100 kcal 0,5% de los ácidos grasos; Relación ARA:DHA Mínimo/100 kcal 1:1, Máximo/100 kcal 2:1, NSR/100 kcal -; Triglicéridos de Cadena Media Mínimo/100 kcal 30% de los ácidos grasos totales, Máximo/100 kcal 65% de los ácidos grasos totales, NSR/100 kcal -; Hidratos de carbono. Hidratos de carbono Mínimo/100 kcal 9 g, Máximo/100 kcal 14 g, NSR/100 kcal -. Disposiciones Generales. Esta formulación deberá ser libre de lactosa (≤ 0,1 g/100kcal) Las fórmulas para lactantes con necesidades especiales de nutrición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Para mejorar la calidad nutritiva de las proteínas, podrán añadirse aminoácidos indispensables, únicamente en las cantidades estrictamente necesarias, los cuales deben ser en su forma natural L. Esta información deberá expresarse en la ficha técnica. En las fórmulas para lactantes con necesidades especiales de nutrición sólo podrán añadirse almidones naturalmente exentos de gluten precocidos y/o gelatinizados hasta un máximo de 30% del contenido total de hidratos de carbono y hasta un máximo de 2 g/100 ml. En las fórmulas para lactantes con necesidades especiales de nutrición debe evitarse el uso de sacarosa, así como la adición de fructosa como ingrediente, salvo cuando sea necesario por justificación tecnológica. En las fórmulas para lactantes con necesidades especiales de nutrición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cuando ésta lo solicite. Si se añade ácido docosahexaenoico (DHA), el contenido de ácido araquidónico debe ser al menos el mismo que el de DHA y el contenido de ácido eicosapentaenoico (EPA) no debe exceder el contenido de DHA. Las instituciones podrán solicitar que se especifique el origen del hidrolizado de proteína y en caso de ser mixto la relación de la misma, lo cual será expresado en la ficha técnica. ** Opcional. S.E. Sin Especificación NSR: Nivel Superior de Referencia. Envase desde 400 g hasta 454 g polvo y medida dosificadora.</t>
  </si>
  <si>
    <t>010000025200</t>
  </si>
  <si>
    <t>Suxametonio cloruro de. Solución Inyectable Cada ampolleta contiene: Cloruro de suxametonio 40 mg Envase con 5 ampolletas con 2 ml.</t>
  </si>
  <si>
    <t>010000217200</t>
  </si>
  <si>
    <t>Alcohol polivinílico. Solución Oftálmica Cada ml contiene: alcohol polivinílico 14 mg Envase con gotero integral con 15 ml.</t>
  </si>
  <si>
    <t>040000614000</t>
  </si>
  <si>
    <t>Tramadol TABLETA DE LIBERACIÓN PROLONGADA Cada tableta de liberación prolongada contiene: Clorhidrato de Tramadol 150 mg Envase con 10 tabletas de liberación prolongada.</t>
  </si>
  <si>
    <t>010000064100</t>
  </si>
  <si>
    <t>Dextrán. Solución Inyectable al 10%. Cada 100 mililitros contienen: dextrán (40 000): 10 g Glucosa 5 g Envase con 500 ml.</t>
  </si>
  <si>
    <t>010000219600</t>
  </si>
  <si>
    <t>Dimenhidrinato. Solución inyectable. Cada ml contiene: Dimenhidrinato 50 mg Envase con una ampolleta con 1 ml.</t>
  </si>
  <si>
    <t>010000411200</t>
  </si>
  <si>
    <t>Resina de colestiramina. Polvo. Cada sobre contiene: Resina de colestiramina 4 g Envase con 50 sobres.</t>
  </si>
  <si>
    <t>010000421500</t>
  </si>
  <si>
    <t>Progesterona. Gel Cada 100 g contienen: Progesterona 1.0 g Envase con 80 g de Gel con regla dosificadora.</t>
  </si>
  <si>
    <t>010000417500</t>
  </si>
  <si>
    <t>Mesalazina. Supositorio. Cada supositorio contiene: Mesalazina 1 g. Envase con 14 supositorios.</t>
  </si>
  <si>
    <t>040000210200</t>
  </si>
  <si>
    <t>Morfina solución inyectable cada ampolleta contiene: sulfato de morfina pentahidratada 50 mg envase con 1 ampolleta con 2.0 ml.</t>
  </si>
  <si>
    <t>010000507500</t>
  </si>
  <si>
    <t>Teofilina. Elíxir Cada 100 ml contienen: Teofilina anhidra 533 mg Envase con 450 ml y dosificador.</t>
  </si>
  <si>
    <t>010000437900</t>
  </si>
  <si>
    <t>Rivastigmina. Parche Cada Parche de 5 cm2 contiene: Tartrato de rivastigmina equivalente a 9 mg de rivastigmina Envase con 30 Parches. cada Parche libera 4.6 mg/24 horas.</t>
  </si>
  <si>
    <t>040000447000</t>
  </si>
  <si>
    <t>Metilfenidato. Tableta de Liberación Prolongada Cada Tableta de Liberación Prolongada contiene: Clorhidrato de metilfenidato 18 mg Envase con 15 Tabletas de Liberación Prolongada</t>
  </si>
  <si>
    <t>010000446500</t>
  </si>
  <si>
    <t>Galantamina. Cápsula de liberación prolongada. Cada cápsula de liberación prolongada contiene: Bromhidrato de galantamina equivalente a 16 mg de galantamina Envase con 7 Cápsulas de Liberación Prolongada.</t>
  </si>
  <si>
    <t>010000507900</t>
  </si>
  <si>
    <t>Cloropiramina. Solución Inyectable. Cada ampolleta contiene: Clorhidrato de cloropiramina 20 mg Envase con 5 ampolletas con 2 ml.</t>
  </si>
  <si>
    <t>010000440900</t>
  </si>
  <si>
    <t>Tropicamida. Solución Oftálmica Cada 100 ml contienen: Tropicamida 1 g Envase con gotero integral con 5 ml</t>
  </si>
  <si>
    <t>010000538800</t>
  </si>
  <si>
    <t>Nutrición parenteral. Emulsión Inyectable Cada 100 ml contienen: En el compartimiento de Emulsión de glucosa al 11%: Glucosa monohidratada equivalente a 11.00 g de glucosa anhídra En el compartimiento de aminoácidos al 11% con electrolitos: L-alanina 1.600 g L-Arginina 1.130 g L-Acido aspártico 0.340 g L-Acido glutámico 0.560 g L-Glicina (ácido aminoacético) 0.790 g L-Histidina 0.680 g L-Isoleucina 0.560 g L-Leucina 0.790 g Clorhidrato de L-lisina equivalente a 0.900 g de L-lisina L-Metionina 0.560 g L-Fenilalalina 0.790 g L-Prolina 0.680 g L-Serina 0.450 g L-Treonina 0.560 g L-Triptofano 0.190 g L-Tirosina 0.023 g L-Valina 0.730 g Cloruro de calcio dihidratado equivalente a 0.074 g de cloruro de calcio Glicerofosfato de sodio 0.504 g Sulfato de magnesio Heptahidratado equivalente a 0.160 g de sulfato de magnesio Cloruro de potasio 0.597 g Acetato de sodio trihidratado equivalente a 0.490 g de acetato de sodio En el compartimiento de Emulsión de lípidos al 20% Aceite de soya purificado 20.0 g Envase con bolsa de plástico de 1440 ml con tres compartimientos (Glucosa 11% 885 ml Aminoácidos al 11% con electrolitos 300 ml y lípidos al 20% 255 ml)</t>
  </si>
  <si>
    <t>010000433201</t>
  </si>
  <si>
    <t>Budesonida. Suspensión. Para nebulizar. Cada envase contiene: Budesonida (micronizada) 0.250 mg. Envase con 20 envases con 2 ml.</t>
  </si>
  <si>
    <t>010000601200</t>
  </si>
  <si>
    <t>Misoprostol. Tableta. Cada tableta contiene: Misoprostol 200 µg. Envase con 1 tableta.</t>
  </si>
  <si>
    <t>040000614101</t>
  </si>
  <si>
    <t>Tramadol TABLETA DE LIBERACIÓN PROLONGADA Cada tableta de liberación prolongada contiene: Clorhidrato de Tramadol 200 mg Envase con 30 tabletas de liberación prolongada.</t>
  </si>
  <si>
    <t>010000435600</t>
  </si>
  <si>
    <t>Pregabalina. Cápsula Cada Cápsula contiene: Pregabalina 75 mg Envase con 14 Cápsulas</t>
  </si>
  <si>
    <t>010000609901</t>
  </si>
  <si>
    <t>Lactulosa. Jarabe. Cada 100 ml contienen: Lactulosa 66.70 g Envase con 240 ml y medidadosificadora (0.667 g/ml).</t>
  </si>
  <si>
    <t>010000285100</t>
  </si>
  <si>
    <t>Pilocarpina. Solución Oftálmica al 2% Cada ml contiene: Clorhidrato de pilocarpina 20 mg Envase con gotero integral con 15 ml.</t>
  </si>
  <si>
    <t>010000127800</t>
  </si>
  <si>
    <t>Glicerol. Supositorio. Cada supositorio contiene: Glicerol 2.632 g Envase con 6 Supositorios.</t>
  </si>
  <si>
    <t>010000282800</t>
  </si>
  <si>
    <t>Gentamicina. Solución Oftálmica. Cada ml contiene: Sulfato de gentamicina equivalente a 3 mg de gentamicina. Envase con gotero integral con 5 ml.</t>
  </si>
  <si>
    <t>010000441600</t>
  </si>
  <si>
    <t>Ciclosporina. Solución Oftálmica Cada ml contiene: Ciclosporina A 1.0 mg Envase con frasco gotero con 5 ml.</t>
  </si>
  <si>
    <t>010000608301</t>
  </si>
  <si>
    <t>Citrato De Cafeína. Solución Inyectable Solución Oral Cada mililitro contiene: Citrato de cafeína 20 mg equivalente a 10 mg de cafeína. Envase con 10 frascos ámpula con1 ml (10 mg de cafeína/1 ml).</t>
  </si>
  <si>
    <t>040000447200</t>
  </si>
  <si>
    <t>Metilfenidato. Tableta de Liberación Prolongada Cada Tableta de Liberación Prolongada contiene: Clorhidrato de metilfenidato 36 mg Envase con 15 Tabletas de Liberación Prolongada</t>
  </si>
  <si>
    <t>010000215800</t>
  </si>
  <si>
    <t>Bromhexina. Solución Cada 100 ml contienen: Clorhidrato de bromhexina 80 mg Envase con 100 ml y dosificador</t>
  </si>
  <si>
    <t>010000512600</t>
  </si>
  <si>
    <t>Metoxaleno. Cápsula o Tableta Cada Cápsula o Tableta contiene: Metoxaleno 10 mg Envase con 30 Cápsulas o Tabletas.</t>
  </si>
  <si>
    <t>040000024300</t>
  </si>
  <si>
    <t>Etomidato. Solución Inyectable Cada ampolleta contiene: Etomidato 20 mg Envase con 5 ampolletas con 10 ml.</t>
  </si>
  <si>
    <t>010000043200</t>
  </si>
  <si>
    <t>Terbutalina. Solución Inyectable Cada ml contiene: Sulfato de terbutalina 0.25 mg Envase con 3 ampolletas.</t>
  </si>
  <si>
    <t>010000215900</t>
  </si>
  <si>
    <t>Bromhexina. Comprimido Cada Comprimido contiene: Clorhidrato de bromhexina 8 mg Envase con 20 Comprimidos.</t>
  </si>
  <si>
    <t>010000043300</t>
  </si>
  <si>
    <t>Terbutalina. Tableta Cada Tableta contiene: Sulfato de terbutalina 5 mg Envase con 20 Tabletas.</t>
  </si>
  <si>
    <t>010000603400</t>
  </si>
  <si>
    <t>Mifepristona. Tableta. Cada tableta contiene: Mifepristona 200 mg. Envase con una tableta.</t>
  </si>
  <si>
    <t>010000405801</t>
  </si>
  <si>
    <t>Prilocaína felipresina. Solución Inyectable Cada cartucho dental contiene: Clorhidrato de Prilocaína 54 mg Felipresina 0.054 UI. Envase con 50 cartuchos con 1.8 ml.</t>
  </si>
  <si>
    <t>010000566100</t>
  </si>
  <si>
    <t>Lacosamida. Tableta Cada Tableta contiene: Lacosamida 100 mg Envase con 28 Tabletas.</t>
  </si>
  <si>
    <t>010000566000</t>
  </si>
  <si>
    <t>Lacosamida. Tableta Cada Tableta contiene: Lacosamida 50 mg Envase con 14 Tabletas.</t>
  </si>
  <si>
    <t>040000210700</t>
  </si>
  <si>
    <t>Efedrina. Solución Inyectable Cada ampolleta contiene: Sulfato de efedrina 50 mg Envase con 100 ampolletas con 2 ml. (25 mg/ml)</t>
  </si>
  <si>
    <t>040000265700</t>
  </si>
  <si>
    <t>Levodopa y carbidopa. Tableta de Liberación Prolongada Cada Tableta contiene: Levodopa 200 mg Carbidopa hidratada equivalente a 50 mg de carbidopa anhidra Envase con 50 Tabletas</t>
  </si>
  <si>
    <t>010000413200</t>
  </si>
  <si>
    <t>Mometasona. Ungüento Cada 100 gramos contienen: Furoato de mometasona 0.100 g Envase con 30 g.</t>
  </si>
  <si>
    <t>010000271500</t>
  </si>
  <si>
    <t>Vitamina E. Gragea o Cápsula. Cada Gragea o Cápsula contiene: Vitamina E 400 mg. Envase con 100 Grageas o Cápsulas.</t>
  </si>
  <si>
    <t>010000436401</t>
  </si>
  <si>
    <t>Donepecilo. Tableta Cada Tableta contiene: Clorhidrato de donepecilo 5 mg Envase con 28 Tabletas.</t>
  </si>
  <si>
    <t>010000026300</t>
  </si>
  <si>
    <t>Lidocaína. Solución Inyectable al 5%. Cada ampolleta contiene: Clorhidrato de lidocaína 100 mg Glucosa monohidratada 150 mg Envase con 50 ampolletas con 2 ml.</t>
  </si>
  <si>
    <t>010000382600</t>
  </si>
  <si>
    <t>L-ornitina-L-aspartato. Solución Inyectable Cada ampolleta contiene: L-ornitina-L-aspartato 5 g Envase con 5 ampolletas con 10 ml.</t>
  </si>
  <si>
    <t>010000219900</t>
  </si>
  <si>
    <t>Oximetazolina. Solución Nasal Cada 100 ml contienen Clorhidrato de oximetazolina 25 mg Envase con gotero integral con 20 ml.</t>
  </si>
  <si>
    <t>010000024400</t>
  </si>
  <si>
    <t>Propofol. Emulsion inyectable cada ampolleta o frasco ámpula contiene: propofol 200 mg. en solución con aceite de soya fosfátido de huevo o lecitina de huevo y glicerol. Envase con 5 ampolletas o frascos ámpula de 20 ml.</t>
  </si>
  <si>
    <t>010000433100</t>
  </si>
  <si>
    <t>Zafirlukast. Tableta Cada tableta contiene: Zafirlukast 20 mg. Envase con 28 tabletas.</t>
  </si>
  <si>
    <t>010000539700</t>
  </si>
  <si>
    <t xml:space="preserve">Formula o Dieta Inmunorreguladora. Polvo O Suspensión Oral Contenido: 100Ml Energía kcal Mínimo 100.00 Máximo 150.00 Proteínas g Mínimo 5.60 Máximo 9.63 Hidratos de carbono g Mínimo 12.00 Máximo 13.50 Lípidos g Mínimo 2.20 Máximo 6.80 Sodio mg Mínimo 58.00 Máximo 116.80 Potasio mg Mínimo 106.00 Máximo 187.20 Vitamina C mg Mínimo 6.00 Máximo 100.00 Tiamina mg Mínimo 0.07 Máximo 00.30 Riboflavina mg Mínimo 0.08 Máximo 0.25 Niacina mg Mínimo 1.00 Máximo 2.80 Calcio mg Mínimo 50.00 Máximo 100.00 Hierro mg Mínimo 0.90 Máximo 1.80 Vitamina D UI Mínimo 20.00 Máximo 40.00 Vitamina B6 mg Mínimo 0.14 Máximo 1.00 Acido fólico µg  Mínimo 20.00 Máximo 54.00 Vitamina B12 µg  Mínimo 0.30 Máximo 0.80 Fósforo mg Mínimo 50.00 Máximo 100.00 Yodo µg  Mínimo 7.60 Máximo 16.00 Magnesio mg Mínimo 20.00 Máximo 40.00 Cobre µg  Mínimo 0.20 Máximo 3.00 Biotina µg  Mínimo 15.00 Máximo 40.00 Acido pantoténico mg Mínimo 0.50 Máximo 1.40 Vitamina K µg  Mínimo 4.00 Máximo 40.00 Colina mg Mínimo 21.00 Máximo 50.00 Cloruro mg Mínimo 0.26 Máximo 174.00 Manganeso mg Mínimo 0.20 Máximo 0.40 Cromo µg  Mínimo 7.60 Máximo 14.00 Molibdeno µg  Mínimo 7.60 Máximo 22.00 Vitamina A UI Mínimo 266.00 Máximo 668.00 Retinol equivalente µg  Mínimo 79.90 Máximo 270.00 Vitamina E UI Mínimo 5.00 Máximo 10.00 Alfa Tocoferol mg Mínimo 4.03 Máximo 6.67 Zinc mg Mínimo 1.50 Máximo 3.60 Selenio µg  Mínimo 10.00 Máximo 10.00 Arginina mg Mínimo 1250 Máximo 1540 Histidina mg Mínimo 90.00 Máximo 216.00 Isoleucina mg Mínimo 235 Máximo 780 Leucina mg Mínimo 437.00 Máximo 1170.00 Lisina mg Mínimo 277.00 Máximo 620.00 Metionina mg Mínimo 100.00 Máximo 169.00 Cistina o cisteína mg Mínimo 12.00 Máximo 40.00 Fenilalanina mg Mínimo 184.00 Máximo 395.00 Tirosina mg Mínimo 166.00 Máximo 432.00 Treonina mg Mínimo 150.00 Máximo 338.00 Triptofano mg Mínimo 34.00 Máximo 85.00 Valina mg Mínimo 0.74 Máximo 946.00 Alanina mg Mínimo 100.00 Máximo 235.00 Acido aspártico mg Mínimo 100.00 Máximo 564.00 Glutamina mg Mínimo 595.00 Máximo 1490.00 Acido glutámico mg Mínimo 290.00 Máximo 1080.00 Glicina mg Mínimo 63.00 Máximo 196.00 Prolina mg Mínimo 90.00 Máximo 865.00 Serina mg Mínimo 166.00 Máximo 404.00 Relación omega 6/omega 3 Mínimo 1.3/1 Máximo 2.5/1 Osmolaridad mOsm/kg H2O Mínimo 375 Máximo 490 Presentación: Sobre con 123 g de polvo o lata con 250 ml.
</t>
  </si>
  <si>
    <t>010000366300</t>
  </si>
  <si>
    <t>Almidón. Solución Inyectable al 10%. Cada 100 ml contienen: Poli (o-2 hidroxietil) almidón o pentalmidón o hidroxietil almidón (200/0.5) 10 g Envase con 250 ml.</t>
  </si>
  <si>
    <t>010000525001</t>
  </si>
  <si>
    <t>Interferón (beta). Solución Inyectable El frasco ámpula con liofilizado contiene: Interferón beta 1b recombinante humano 8 millones UI ó Interferon beta 1b 8 millones UI Envase con 15 frascos ámpula con liofilizado y 15 Jeringas. precargadas con 1.2 ml de diluyente.</t>
  </si>
  <si>
    <t>040000614001</t>
  </si>
  <si>
    <t>Tramadol TABLETA DE LIBERACIÓN PROLONGADA Cada tableta de liberación prolongada contiene: Clorhidrato de Tramadol 150 mg Envase con 30 tabletas de liberación prolongada.</t>
  </si>
  <si>
    <t>030000650201</t>
  </si>
  <si>
    <t xml:space="preserve">Fórmula para lactantes con necesidades especiales de nutrición de 24 Kcal/oz fl, Polvo o Líquido. Vitaminas: Vitamina A (expresados en retinol) Mínimo/100 kcal S.E., Máximo/100 kcal3 333 U.I. o 1 000 µg, NSR/100 kcal - ; Vitamina D Mínimo/100 kcal S.E., Máximo/100 kcal9,1 µg o 364 U.I., NSR/100 kcal - ; Vitamina C (Ác. ascórbico) Mínimo/100 kcal 8,3 mg, Máximo/100 kcal50 mg, NSR/100 kcal - ; Tiamina (B1) Mínimo/100 kcal 30 µg, Máximo/100 kcal275 µg, NSR/100 kcal - ; Riboflavina (B2) Mínimo/100 kcal 80 µg, Máximo/100 kcal620 µg, NSR/100 kcal - ; Niacina (B3) Mínimo/100 kcal 340 µg, Máximo/100 kcal5 000 µg, NSR/100 kcal - ; Piridoxina (B6) Mínimo/100 kcal 30 µg, Máximo/100 kcal273 µg, NSR/100 kcal - ; Ácido fólico (B9) Mínimo/100 kcal 17 µg, Máximo/100 kcal91 µg, NSR/100 kcal - ; Ácido pantoténico (B5) Mínimo/100 kcal 300 µg, Máximo/100 kcal1 900 µg, NSR/100 kcal - ; Cianocobalamina (B12) Mínimo/100 kcal 0,08 µg, Máximo/100 kcal0,73 µg, NSR/100 kcal - ; Vitamina K1 Mínimo/100 kcal 4 µg, Máximo/100 kcal25 µg, NSR/100 kcal - ; Biotina (H) Mínimo/100 kcal 1 µg, Máximo/100 kcal37 µg, NSR/100 kcal - ; Vitamina E (alfa tocoferol)  Mínimo/100 kcal 0,9 mg, Máximo/100 kcal10 mg, NSR/100 kcal - ; Nutrimentos inorgánicos (minerales y elementos traza): Sodio (Na) Mínimo/100 kcal 39 mg, Máximo/100 kcal105 mg, NSR/100 kcal - ; Potasio (K) Mínimo/100 kcal 52 mg, Máximo/100 kcal177 mg, NSR/100 kcal - ; Cloro (Cl) Mínimo/100 kcal 60 mg, Máximo/100 kcal226 mg, NSR/100 kcal - ; Calcio (Ca) Mínimo/100 kcal 67 mg, Máximo/100 kcal200 mg, NSR/100 kcal - ; Fósforo (P) Mínimo/100 kcal 40 mg, Máximo/100 kcal127 mg, NSR/100 kcal - ; Magnesio (Mg) Mínimo/100 kcal 5,3 mg, Máximo/100 kcal17 mg, NSR/100 kcal - ; Hierro (Fe) Mínimo/100 kcal 0,9 mg, Máximo/100 kcal3,64 mg, NSR/100 kcal - ; Yodo (I) Mínimo/100 kcal 6 µg, Máximo/100 kcal54,5 µg, NSR/100 kcal - ; Cobre (Cu) Mínimo/100 kcal 80 µg, Máximo/100 kcal250 µg, NSR/100 kcal - ; Cinc (Zn) Mínimo/100 kcal 0,34 mg, Máximo/100 kcal2,73 mg, NSR/100 kcal - ; Manganeso (Mn) Mínimo/100 kcal 0,5 µg, Máximo/100 kcal27,4 µg, NSR/100 kcal - ; Selenio (Se) Mínimo/100 kcal 0,9 µg, Máximo/100 kcal9 µg, NSR/100 kcal - ; Cromo (Cr)** Mínimo/100 kcal 0,02 µg, Máximo/100 kcal5,9 µg, NSR/100 kcal - ; Molibdeno (Mo)** Mínimo/100 kcal 0,2 µg, Máximo/100 kcal5,9 µg, NSR/100 kcal - ; Colina** Mínimo/100 kcal 7,3 mg, Máximo/100 kcal50 mg, NSR/100 kcal - ; Mioinositol (Inositol)** Mínimo/100 kcal 4 mg, Máximo/100 kcal48 mg, NSR/100 kcal - ; L-carnitina (Carnitina)** Mínimo/100 kcal 1,2 mg, Máximo/100 kcalS.E., NSR/100 kcal - ; Taurina** Mínimo/100 kcal S.E., Máximo/100 kcal12 mg, NSR/100 kcal - ; Nucleótidos** Mínimo/100 kcal S.E., Máximo/100 kcalS.E., NSR/100 kcal - ; Fuente de proteína. Contendrá los aminoácidos esenciales**. Se debe indicar el origen del hidrolizado de proteína. Leche de vaca Mínimo/100 kcal 1,8 g, Máximo/100 kcal3,8 g, NSR/100 kcal - ; Parcialmente Hidrolizada  Mínimo/100 kcal 2,25 g, Máximo/100 kcal3 g, NSR/100 kcal - ; Lípidos y ácidos grasos: Lípidos Mínimo/100 kcal 4,4 g, Máximo/100 kcal6 g, NSR/100 kcal - ; Ácido Linoleico Mínimo/100 kcal 0,35 g, Máximo/100 kcal1,4 g, NSR/100 kcal - ; Ácido Alfa-Linolénico Mínimo/100 kcal 0,05 g, Máximo/100 kcalS.E., NSR/100 kcal - ; Ácido Araquidónico (ARA)** Mínimo/100 kcal 16 mg, Máximo/100 kcal35 mg, NSR/100 kcal - ; Ácido docosahexaenoico (DHA)** Mínimo/100 kcal 9 mg, Máximo/100 kcal21 mg, NSR/100 kcal - ; Relación ARA:DHA Mínimo/100 kcal -, Máximo/100 kcal-, NSR/100 kcal - ; Hidratos de carbono: Hidratos de carbono Mínimo/100 kcal 10 g, Máximo/100 kcal12 g, NSR/100 kcal - . Disposiciones Generales. La proporción de ácido linoleico/alfa-linolénico mínimo 5:1, máximo 15:1. De manera opcional, la fuente de proteína podrá contener los aminoácidos esenciales (valina, leucina, isoleucina, treonina, lisina, metionina, fenilalanina y triptófano, y otros, regulados en la NORMA Oficial Mexicana NOM-131-SSA1-2012) y en caso de ser adicionados se listarán en la ficha técnica. El contenido de ácidos grasos trans no será superior al 3% del contenido total de ácidos grasos en las fórmulas para lactantes. En las fórmulas para lactantes sólo podrán añadirse almidones naturalmente exentos de gluten precocidos y/o gelatinizados hasta un máximo de 30% del contenido total de hidratos de carbono y hasta un máximo de 2 g/100 ml. En las fórmulas para lactantes debe evitarse el uso de sacarosa, así como la adición de fructosa como ingrediente, salvo cuando sea necesario por justificación tecnológica. En las fórmulas para lactantes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de Salud cuando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Si se añade ácido docosahexaenoico (DHA), el contenido de ácido araquidónico debe ser al menos el mismo que el de DHA y el contenido de ácido eicosapentaenoico (EPA) no debe exceder el contenido de DHA. ** Opcional. S.E. Sin Especificación. NSR: Nivel Superior de Referencia. En caso de productos en polvo debería procurarse conseguir NSR más bajo. Envase desde 400 g polvo y medida dosificadora.
</t>
  </si>
  <si>
    <t>010000508600</t>
  </si>
  <si>
    <t>Sirolimus. Solución Cada ml contiene Sirolimus 1 mg Envase con 60 ml.</t>
  </si>
  <si>
    <t>010000235500</t>
  </si>
  <si>
    <t>Solución para Diálisis Peritoneal baja en magnesio. Solución para Diálisis Peritoneal al 4.25% Cada 100 ml contienen: Glucosa monohidratada 4.25 g Cloruro de sodio 538 mg Cloruro de calcio dihidratado 25.7 mg Cloruro de magnesio Hexahidratado 5.08mg Lactato de sodio 448 mg Agua Inyectable cbp 100 ml pH 5.0-5.6 Miliequivalentes por litro: Sodio 132 Calcio 3.5 Magnesio 0.5 Cloruro 96 Lactato 40 Miliosmoles aproximados por litro 486 Envase con bolsa de 6 000 ml</t>
  </si>
  <si>
    <t>040000403200</t>
  </si>
  <si>
    <t>Oxicodona tableta de liberación prolongada cada tableta contiene: clorhidrato de oxicodona 20 mg envase con 30 tabletas de liberación prolongada.</t>
  </si>
  <si>
    <t>010000366301</t>
  </si>
  <si>
    <t>Almidón. Solución Inyectable al 10%. Cada 100 ml contienen: Poli (o-2 hidroxietil) almidón o pentalmidón o hidroxietil almidón (200/0.5) 10 g Envase con 500 ml.</t>
  </si>
  <si>
    <t>010000432600</t>
  </si>
  <si>
    <t>Acetilcisteína. Solución al 20% Cada ampolleta contiene: Acetilcisteína 400 mg Envase con 5 ampolletas con 2 ml (200 mg/ml).</t>
  </si>
  <si>
    <t>040000210001</t>
  </si>
  <si>
    <t>Buprenorfina Tableta Sublingual. Cada Tableta Sublingual contiene: Clorhidrato de buprenorfina equivalente a 0.2 mg de buprenorfina. Envase con 20 Tabletas.</t>
  </si>
  <si>
    <t>030000650100</t>
  </si>
  <si>
    <t>Fórmula para lactantes con necesidades especiales de nutrición de 22 Kcal/oz fl. Polvo. Vitaminas: Vitamina A (expresados en retinol). Mínimo/100 kcal: 119 UI o 35.7 mg Máximo/100 kcal: 600 U.I. o 180 mg. NSR/100 kcal En caso de productos en polvo debería procurarse conseguir NSR más bajo. Vitamina D. Mínimo/100 kcal: S.E. Máximo/100 kcal: 8.75 mg o 350 U.I. Vitamina C (Ac. ascórbico). Mínimo/100 kcal: 8.3 mg Máximo/100 kcal: 50 mg. Tiamina (B1) Mínimo/100 kcal: 30 mg Máximo/100 kcal: 275 mg. Riboflavina (B2) Mínimo/100 kcal: 80 mg Máximo/100 kcal: 620 mg. Niacina (B3) Mínimo/100 kcal: 340 mg Máximo/100 kcal: 5 000 mg. Piridoxina (B6) Mínimo/100 kcal: 30 mg Máximo/100 kcal: 273 mg. Ácido fólico (B9) Mínimo/100 kcal: 12 mg Máximo/100 kcal: 91 mg. Ácido pantoténico (B5) Mínimo/100 kcal: 300 mg Máximo/100 kcal: 1 900 mg. Cianocobalamina (B12) Mínimo/100 kcal: 0.08 mg Máximo/100 kcal: 0.73 µg. Biotina (H) Mínimo/100 kcal: 1 µg Máximo/100 kcal: 37 µg. Vitamina K1 Mínimo/100 kcal: 4 µg Máximo/100 kcal: 25 µg. Vitamina E (alfa tocoferol equivalente) Mínimo/100 kcal: 0.9 mg Máximo/100 kcal: 10 mg. Nutrimentos inorgánicos (minerales y elementos traza): Sodio (Na) Mínimo/100 kcal: 20 mg Máximo/100 kcal: 60 mg. Potasio (K) Mínimo/100 kcal: 52 mg Máximo/100 kcal:177 mg. Cloro (Cl) Mínimo/100 kcal: 60 mg Máximo/100 kcal: 226 mg. Calcio (Ca) Mínimo/100 kcal: 64 mg Máximo/100 kcal: 200 mg. Fósforo (P) Mínimo/100 kcal: 35 mg Máximo/100 kcal: 127 mg. La relación Ca:P Mínimo/100 kcal: 1:1 Máximo/100 kcal: 2:1. Magnesio (Mg) Mínimo/100 kcal: 5.3 mg Máximo/100 kcal: 17 mg. Hierro (Fe) Mínimo/100 kcal: 0.45 mg Máximo/100 kcal: S.E. Yodo (I) Mínimo/100 kcal: 6 mg Máximo/100 kcal: 54.5 mg. Cobre (Cu) Mínimo/100 kcal: 78 mg Máximo/100 kcal: 250 mg.  Cinc (Zn) Mínimo/100 kcal: 0.34 mg Máximo/100 kcal:2.73 mg. Manganeso (Mn) Mínimo/100 kcal: 1 mg Máximo/100 kcal: S.E. Selenio (Se) Mínimo/100 kcal: 0.9 mg Máximo/100 kcal: 9 mg. Colina** Mínimo/100 kcal: 7 mg Máximo/100 kcal: S.E. Mioinositol (Inositol)** Mínimo/100 kcal: 4 mg Máximo/100 kcal: S.E. L-Carnitina (Carnitina)** Mínimo/100 kcal: 1.2 mg Máximo/100 kcal: S.E. Taurina** Mínimo/100 kcal:  S.E. Máximo/100 kcal: 12 mg. Nucleótidos **)  Mínimo/100 kcal: 1.9 mg Máximo/100 kcal: 16 mg- Cromo (Cr)**  Mínimo/100 kcal: 1.5 mg Máximo/100 kcal: S.E. Molibdeno (Mo)**  Mínimo/100 kcal: 1.5 mg Máximo/100 kcal: S.E. Fuente de proteína Contendrá los aminoácidos  esenciales ** Leche de vaca Mínimo/100 kcal: 1.8 g Máximo/100 kcal:  3.8 g. Parcialmente Hidrolizada Mínimo/100 kcal: 2.25 g Máximo/100 kcal: 3 g. Lípidos y ácidos grasos. Lípidos: Mínimo/100 kcal 4.4 g Máximo/100 kcal: 6 g Ácido araquidónico (ARA)**:  Mínimo/100 kcal:  S.E. Máximo/100 kcal: S.E. Ácido decosaexaenóico (DHA)** Mínimo/100 kcal:  S.E. Máximo/100 kcal: S.E. Relación ARA : DHA Mínimo/100 kcal: - Máximo/100 kcal:  -. Ácido linoleico Mínimo/100 kcal: 0.35 g Máximo/100 kcal 1.4 g. Ácido alfa -linolénico Mínimo/100 kcal: 0.05 g Máximo/100 kcal  S.E. Hidratos de carbono. Hidratos de carbono Mínimo/100 kcal:  9 g Máximo/100 kcal: 14 g -. Disposiciones Generales La proporción de ácido linoleico/alfa-linolénico mínimo 5:1 máximo 15:1 De manera opcional la fuente de proteína podrá contener los aminoácidos esenciales (valina leucina isoleucina treonina lisina metionina fenilalanina y triptofano y otros regulados en la NORMA Oficial Mexicana NOM-131-SSA1- 2012) y en caso de ser adicionados se listarán en la ficha técnica. El contenido de ácidos grasos trans no será superior al 3% del contenido total de ácidos grasos en las fórmulas para lactantes. En las fórmulas para lactantes sólo podrán añadirse almidones naturalmente exentos de gluten precocidos y/o gelatinizados hasta un máximo de 30% del contenido total de hidratos de carbono y hasta un máximo de 2 g/100 ml. En las fórmulas para lactantes debe evitarse el uso de sacarosa así como la adición de fructosa como ingrediente salvo cuando sea necesario por justificación tecnológica. En las fórmulas para lactantes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de Salud cuando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Si se añade ácido docosahexaenoico (DHA) el contenido de ácido araquidónico debe ser al menos el mismo que el de DHA y el contenido de ácido eicosapentaenoico (EPA) no debe exceder el contenido de DHA. ** Opcional S.E. Sin Especificación NSR: Nivel Superior de Referencia. Envase desde 363 g hasta 900 g polvo y medida dosificadora.</t>
  </si>
  <si>
    <t>010000538200</t>
  </si>
  <si>
    <t>Lípidos intravenosos. Emulsión Inyectable (lípidos de cadena larga al 20%; soya o soya/cártamo). Cada 100 ml contienen: Aceite de soya 20 g o mezcla de aceite de soya - aceite de cártamo 10 g/10 g Cada ml proporciona 2 Kcal. Envase con 500 ml.</t>
  </si>
  <si>
    <t>040000265300</t>
  </si>
  <si>
    <t>Biperideno. Solución Inyectable Cada ampolleta contiene: Lactato de biperideno 5 mg Envase con 5 ampolletas de 1 ml.</t>
  </si>
  <si>
    <t>040000024800</t>
  </si>
  <si>
    <t>Remifentanilo. Solución Inyectable Cada frasco ámpula contiene: Clorhidrato de remifentanilo equivalente a 2 mg de remifentanilo Envase con 5 frascos ámpula</t>
  </si>
  <si>
    <t>010000362001</t>
  </si>
  <si>
    <t>Gluconato de calcio. Solución Inyectable Cada ampolleta contiene: Gluconato de calcio 1 g equivalente a 0.093 g de calcio ionizable. Envase con 100 ampolletas de 10 ml</t>
  </si>
  <si>
    <t>010000154500</t>
  </si>
  <si>
    <t>Atosibán. Solución Inyectable Cada frasco ámpula contiene: Atosibán 6.75 mg. Envase con 0.9 ml</t>
  </si>
  <si>
    <t>040000261400</t>
  </si>
  <si>
    <t>Clonazepam. Solución Inyectable. Cada ml contiene: Clonazepam 1 mg Envase con 5 ampolletas con un ml.</t>
  </si>
  <si>
    <t>010000314500</t>
  </si>
  <si>
    <t>Fexofenadina. Comprimido Cada Comprimido contiene: Clorhidrato de fexofenadina 120 mg Envase con 10 Comprimidos.</t>
  </si>
  <si>
    <t>010000566200</t>
  </si>
  <si>
    <t>Lacosamida. Tableta Cada Tableta contiene: Lacosamida 150 mg Envase con 28 Tabletas.</t>
  </si>
  <si>
    <t>010000230300</t>
  </si>
  <si>
    <t>Acetazolamida. Solución Inyectable Cada frasco ámpula contiene: Acetazolamida sódica 500 mg Envase con un frasco ámpula con 5 ml.</t>
  </si>
  <si>
    <t>040000403300</t>
  </si>
  <si>
    <t>Oxicodona tableta de liberación prolongada cada tableta contiene: clorhidrato de oxicodona 10 mg envase con 30 tabletas de liberación prolongada.</t>
  </si>
  <si>
    <t>010000418604</t>
  </si>
  <si>
    <t xml:space="preserve">Mesalazina. Gragea con capa entérica o tableta de liberación prolongada. Cada gragea con capa entérica o tableta de liberación prolongada contiene: Mesalazina 500 mg. Envase con 100 grageas con capa entérica o tabletas de liberación prolongada. O tableta de liberación retardada. </t>
  </si>
  <si>
    <t>010000413700</t>
  </si>
  <si>
    <t>Tretinoína. Crema Cada 100 gramos contienen: Tretinoína 0.05 g Envase con 30 g.</t>
  </si>
  <si>
    <t>010000594103</t>
  </si>
  <si>
    <t>Ibuprofeno. Tableta O Cápsula: Cada Tableta o Cápsula contiene: Ibuprofeno 400 mg Envase con 30 Cápsulas</t>
  </si>
  <si>
    <t>010000413401</t>
  </si>
  <si>
    <t>Hidroquinona. Crema Cada 100 gramos contienen: Hidroquinona 4.0 g Envase con 30 g.</t>
  </si>
  <si>
    <t>010000418800</t>
  </si>
  <si>
    <t>Pancreatina. Cápsula o gragea con capa entérica. Cada cápsula o gragea contiene pancreatina 300 mg Lipasa. Proteasa. Amilasa. Envase con 30 cápsulas o grageas con capa entérica.</t>
  </si>
  <si>
    <t>010000043800</t>
  </si>
  <si>
    <t>Terbutalina. Polvo Cada dosis contiene: Sulfato de terbutalina 0.5 mg Envase con inhalador para 200 dosis.</t>
  </si>
  <si>
    <t>040000265701</t>
  </si>
  <si>
    <t>Levodopa y carbidopa. Tableta de Liberación Prolongada Cada Tableta contiene: Levodopa 200 mg Carbidopa hidratada equivalente a 50 mg de carbidopa anhidra Envase con 100 Tabletas</t>
  </si>
  <si>
    <t>010000455100</t>
  </si>
  <si>
    <t>Dextrán. Solución Inyectable al 6%. Cada 100 ml contienen dextrán (60 000) 6 g Cloruro de sodio 7.5 g Envase con 250 ml</t>
  </si>
  <si>
    <t>010000217900</t>
  </si>
  <si>
    <t>Fluorometalona. Solución Oftálmica Cada 100 ml contienen: Fluorometalona 100 mg Envase con gotero integral con 5 ml.</t>
  </si>
  <si>
    <t>010000366600</t>
  </si>
  <si>
    <t>Almidón. Solución Inyectable al 6 % Cada 100 ml contienen: Poli (o-2 hidroxietil)-almidón (130000 daltons) o hidroxietil almidón (130/0.4) 6 g Envase con 250 ml.</t>
  </si>
  <si>
    <t>010000153100</t>
  </si>
  <si>
    <t>Clomifeno. Tableta. Cada tableta contiene: Citrato de Clomifeno 50 mg Envase con 10 Tabletas.</t>
  </si>
  <si>
    <t>010000340501</t>
  </si>
  <si>
    <t>Acemetacina. Cápsula Cada Cápsula contiene: Acemetacina 60 mg Envase con 28 cápsulas.</t>
  </si>
  <si>
    <t>010000560000</t>
  </si>
  <si>
    <t>Bosentan. Tableta Cada Tableta contiene: Bosentan 62.5 mg Envase con 60 Tabletas</t>
  </si>
  <si>
    <t>040000261900</t>
  </si>
  <si>
    <t>Fenobarbital. Elíxir Cada 5 ml contienen: Fenobarbital 20 mg Envase con 60 ml y vasito dosificador de 5 ml.</t>
  </si>
  <si>
    <t>040000402700</t>
  </si>
  <si>
    <t>Fentanilo parche cada parche contiene: fentanilo 4.2 mg envase con 5 Parches..</t>
  </si>
  <si>
    <t>010000285200</t>
  </si>
  <si>
    <t>Pilocarpina. Solución Oftálmica al 4% Cada ml contiene: Clorhidrato de pilocarpina 40 mg Envase con gotero integral con 15 ml.</t>
  </si>
  <si>
    <t>010000340500</t>
  </si>
  <si>
    <t>Acemetacina. Cápsula Cada Cápsula contiene: Acemetacina 60 mg Envase con 14 cápsulas.</t>
  </si>
  <si>
    <t>010000566400</t>
  </si>
  <si>
    <t>Lacosamida. Solución Inyectable Cada frasco ámpula contiene: Lacosamida 200 mg Envase con frasco ámpula con 20 ml (10 mg/ml).</t>
  </si>
  <si>
    <t>010000418601</t>
  </si>
  <si>
    <t>Mesalazina. Gragea con capa entérica o tableta de liberación prolongada. Cada gragea con capa entérica o tableta de liberación prolongada contiene: Mesalazina 500 mg. Envase con 40 grageas con capa entérica o tabletas de liberación prolongada.</t>
  </si>
  <si>
    <t>010000437800</t>
  </si>
  <si>
    <t>Selenio. Solución Inyectable. Cada ml contiene Selenio 40.0 µg. Envase con un frasco ámpula con 10 ml.</t>
  </si>
  <si>
    <t>010000601202</t>
  </si>
  <si>
    <t>Misoprostol. Tableta. Cada tableta contiene: Misoprostol 200 µg. Envase con 4 tabletas.</t>
  </si>
  <si>
    <t>010000440200</t>
  </si>
  <si>
    <t>Hialuronato de sodio. Solución Oftálmica Cada ml contiene: Hialuronato sódico 10.0 mg Fosfato dibásico de sodio dodecahidratado 0.56 mg Fosfato monobásico de sodio dihidratado 0.045 mg Cloruro de sodio: 8.5 mg Envase con jeringa con 1 ml de Solución.</t>
  </si>
  <si>
    <t>010000023200</t>
  </si>
  <si>
    <t>Isoflurano. Liquido o solucion cada envase contiene: isoflurano 100 ml. envase con 100 ml.</t>
  </si>
  <si>
    <t>010000030200</t>
  </si>
  <si>
    <t>Naloxona. Solución Inyectable. Cada ampolleta contiene: Clorhidrato de naloxona 0.4 mg Envase con 10 ampolletas con 1 ml.</t>
  </si>
  <si>
    <t>010000311300</t>
  </si>
  <si>
    <t>Dimenhidrinato. Tableta Cada Tableta contiene: Dimenhidrinato 50 mg Envase con 24 Tabletas.</t>
  </si>
  <si>
    <t>010000340601</t>
  </si>
  <si>
    <t>Acemetacina. Cápsula de Liberación Prolongada Cada Cápsula de Liberación Prolongada contiene: Acemetacina 90 mg Envase con 28 Cápsulas de Liberación Prolongada.</t>
  </si>
  <si>
    <t>010000417501</t>
  </si>
  <si>
    <t>Mesalazina. Supositorio Cada Supositorio contiene: Mesalazina 1 g Envase con 28 Supositorios.</t>
  </si>
  <si>
    <t>010000594400</t>
  </si>
  <si>
    <t>Ibuprofeno. Suspensión Oral Cada mililitro contiene: Ibuprofeno 40 mg Envase con 15 ml con gotero calibrado integrado o adjunto al envase que le sirve de tapa.</t>
  </si>
  <si>
    <t>010000441101</t>
  </si>
  <si>
    <t>Latanoprost. Solución Oftálmica Cada ml contiene: Latanoprost 50  µgEnvase con un frasco gotero con 3.0 ml.</t>
  </si>
  <si>
    <t>030000595100</t>
  </si>
  <si>
    <t xml:space="preserve">Fórmula de proteína hidrolizada de arroz etapa 2, Polvo, Contenido en: Energía* unidad Kcal, Por 100 Kcal 100, Por 100 g de polvo 484;  Proteínas unidad g, Por 100 Kcal 3,1, Por 100 g de polvo 15,0;  Hidratos de carbono unidad g, Por 100 Kcal 11,7, Por 100 g de polvo 56,5;  Lípidos unidad g, Por 100 Kcal 4,5, Por 100 g de polvo 22,0;  Nucleótidos unidad mg, Por 100 Kcal 4,3, Por 100 g de polvo 20,3;  Azúcares unidad g, Por 100 Kcal 0,0, Por 100 g de polvo 0,0;  Maltodextrina unidad g, Por 100 Kcal 9,2, Por 100 g de polvo 44,5;  Almidón precocido de maíz unidad g, Por 100 Kcal 2,5, Por 100 g de polvo 12,0;  Lactosa unidad g, Por 100 Kcal 0,0, Por 100 g de polvo 0,0;  Grasa saturada unidad g, Por 100 Kcal 2,4, Por 100 g de polvo 11,4;  Ácidos grasos trans unidad mg, Por 100 Kcal 0,0, Por 100 g de polvo 0,0;  Ácidos grasos monoinsaturados unidad g, Por 100 Kcal 1,4, Por 100 g de polvo 7,0;  Ácidos grasos poliinsaturados unidad g, Por 100 Kcal 0,7, Por 100 g de polvo 3,6;  Colesterol unidad mg, Por 100 Kcal 0,0, Por 100 g de polvo 0,0;  Triglicéridos de cadena media unidad g, Por 100 Kcal 1,0, Por 100 g de polvo 4,8;  Ácido linoleico unidad mg, Por 100 Kcal 600, Por 100 g de polvo 2 904;  Ácido α- linolénico unidad mg, Por 100 Kcal 52,3, Por 100 g de polvo 253;  Fibra dietética unidad g, Por 100 Kcal 0,0, Por 100 g de polvo 0,0;  Minerales unidad mg, Por 100 Kcal 700,0, Por 100 g de polvo 3 500;  Colina unidad mg, Por 100 Kcal 10,3, Por 100 g de polvo 50;  Taurina unidad mg, Por 100 Kcal 6,9, Por 100 g de polvo 35;  Mioinositol unidad mg, Por 100 Kcal 5,2, Por 100 g de polvo 25;  L. carnitina unidad mg, Por 100 Kcal 2,1, Por 100 g de polvo 10;  Sodio (Na) unidad mg, Por 100 Kcal 57, Por 100 g de polvo 275;  Potasio (K) unidad mg, Por 100 Kcal 128, Por 100 g de polvo 620;  Cloro (Cl) unidad mg, Por 100 Kcal 103, Por 100 g de polvo 500;  Calcio (Ca) unidad mg, Por 100 Kcal 103, Por 100 g de polvo 500;  Fósforo (P) unidad mg, Por 100 Kcal 68,2, Por 100 g de polvo 330;  Magnesio (Mg) unidad mg, Por 100 Kcal 10,3, Por 100 g de polvo 50;  Hierro (Fe) unidad mg, Por 100 Kcal 1,5, Por 100 g de polvo 7,5;  Zinc (Zn) unidad mg, Por 100 Kcal 0,83, Por 100 g de polvo 4,0;  Cobre (Cu) unidad µg, Por 100 Kcal 68, Por 100 g de polvo 330;  Manganeso (Mn) unidad µg, Por 100 Kcal 31,0, Por 100 g de polvo 150;  Yodo (I) unidad µg, Por 100 Kcal 20,7, Por 100 g de polvo 100;  Selenio (Se) unidad µg, Por 100 Kcal 2,1, Por 100 g de polvo 10;  Relación Calcio/Fósforo unidad N/A, Por 100 Kcal 1,5:1, Por 100 g de polvo 1,5:1;  Vitamina A (expresado en retinol) unidad µg, Por 100 Kcal 93, Por 100 g de polvo 450,0;  Vitamina D unidad µg, Por 100 Kcal 1,5, Por 100 g de polvo 7,5; Vitamina E (alfa tocoferol) unidad mg, Por 100 Kcal 2,1, Por 100 g de polvo 10,0; Vitamina K1 unidad µg, Por 100 Kcal 8,7, Por 100 g de polvo 42,0; Vitamina B1 unidad µg, Por 100 Kcal 107,4, Por 100 g de polvo 520; Riboflavina B2 unidad µg, Por 100 Kcal 128, Por 100 g de polvo 620; Piridoxina B6 unidad µg, Por 100 Kcal 86,8, Por 100 g de polvo 420; Cianocobalamina B12 unidad µg, Por 100 Kcal 0,2, Por 100 g de polvo 1,0; Vitamina C (ácido ascórbico) unidad mg, Por 100 Kcal 14,5, Por 100 g de polvo 70; Ácido fólico (B9) unidad µg, Por 100 Kcal 12,4, Por 100 g de polvo 60; Ácido Pantoténico (B5) unidad µg, Por 100 Kcal 661, Por 100 g de polvo 3200; Niacina (B3) unidad µg, Por 100 Kcal 1 033, Por 100 g de polvo 5 000; Biotina (H) unidad µg, Por 100 Kcal 2,5, Por 100 g de polvo 12,0; 5’monofosfato de citidina unidad mg, Por 100 Kcal 1,6, Por 100 g de polvo 7,7; 5’monofosfato de uridina unidad mg, Por 100 Kcal 1,3, Por 100 g de polvo 6,2; 5’monofosfato de adenosina unidad mg, Por 100 Kcal 0,6, Por 100 g de polvo 2,8; 5’monofosfato de guanosina unidad mg, Por 100 Kcal 0,4, Por 100 g de polvo 1,8; 5’monofosfato de inosina unidad mg, Por 100 Kcal 0,4, Por 100 g de polvo 1,8; *100 mililitros de producto aportan 68 Kcal. Envase de lata con 400 g y medida dosificadora de 4.7 g.
</t>
  </si>
  <si>
    <t>010000542000</t>
  </si>
  <si>
    <t>Ciproterona. Tableta Cada Tableta contiene: Acetato de ciproterona (micro 20) 50.0 mg Envase con 20 Tabletas.</t>
  </si>
  <si>
    <t>010000601203</t>
  </si>
  <si>
    <t>Misoprostol. Tableta. Cada tableta contiene: Misoprostol 200 µg. Envase con 8 tabletas.</t>
  </si>
  <si>
    <t>030000595200</t>
  </si>
  <si>
    <t>Fórmula de proteína hidrolizada de arroz etapa 1, Polvo, Energía* unidad kcal, Por 100 Kcal 100, Por 100 g de polvo 504;  Proteínas unidad g, Por 100 Kcal 2,4, Por 100 g de polvo 12,0;  Hidratos de carbono unidad g, Por 100 Kcal 11,3, Por 100 g de polvo 56,7;  Lípidos unidad g, Por 100 Kcal 5,0, Por 100 g de polvo 25,5;  Nucleótidos unidad mg, Por 100 Kcal 4,3, Por 100 g de polvo 21,6;  Azúcares unidad g, Por 100 Kcal 0,0, Por 100 g de polvo 0,0;  Maltodextrina unidad g, Por 100 Kcal 8,9, Por 100 g de polvo 44,7;  Almidón precocido de maíz unidad g, Por 100 Kcal 2,4, Por 100 g de polvo 12,0;  Lactosa unidad g, Por 100 Kcal 0,0, Por 100 g de polvo 0,0;  Grasa saturada unidad g, Por 100 Kcal 2,6, Por 100 g de polvo 13,3;  Ácidos grasos trans unidad mg, Por 100 Kcal 0,0, Por 100 g de polvo 0,0;  Ácidos grasos monoinsaturados unidad g, Por 100 Kcal 1,6, Por 100 g de polvo 8,1;  Ácidos grasos poliinsaturados unidad g, Por 100 Kcal 0,8, Por 100 g de polvo 4,1;  Colesterol unidad mg, Por 100 Kcal 0,0, Por 100 g de polvo 0,0;  Triglicéridos de cadena media unidad g, Por 100 Kcal 1,1, Por 100 g de polvo 5,4;  Ácido linoléico unidad mg, Por 100 Kcal 652,4, Por 100 g de polvo 3 290;  Ácido α-linolénico unidad mg, Por 100 Kcal 55,7, Por 100 g de polvo 281;  Fibra dietética unidad g, Por 100 Kcal 0,0, Por 100 g de polvo 0,0;  Minerales unidad mg, Por 100 Kcal 500, Por 100 g de polvo 2 500;  Colina unidad mg, Por 100 Kcal 9,9, Por 100 g de polvo 50;  Taurina unidad mg, Por 100 Kcal 6,9, Por 100 g de polvo 35;  Mioinositol unidad mg, Por 100 Kcal 5,0, Por 100 g de polvo 25;  L. carnitina unidad mg, Por 100 Kcal 2,0, Por 100 g de polvo 10;  Sodio (Na) unidad mg, Por 100 Kcal 45, Por 100 g de polvo 225;  Potasio (K) unidad mg, Por 100 Kcal 89, Por 100 g de polvo 450;  Cloro (Cl) unidad mg, Por 100 Kcal 65, Por 100 g de polvo 330;  Calcio (Ca) unidad mg, Por 100 Kcal 89, Por 100 g de polvo 450;  Fósforo (P) unidad mg, Por 100 Kcal 50, Por 100 g de polvo 250;  Magnesio (Mg) unidad mg, Por 100 Kcal 8,9, Por 100 g de polvo 45;  Hierro (Fe) unidad mg, Por 100 Kcal 1,0, Por 100 g de polvo 5,0;  Zinc (Zn) unidad mg, Por 100 Kcal 0,79, Por 100 g de polvo 4,0;  Cobre (Cu) unidad µg, Por 100 Kcal 63, Por 100 g de polvo 320;  Manganeso (Mn) unidad µg, Por 100 Kcal 29,7, Por 100 g de polvo 150;  Yodo (I) unidad µg, Por 100 Kcal 19,8, Por 100 g de polvo 100;  Selenio (Se) unidad µg, Por 100 Kcal 2,0, Por 100 g de polvo 10,0;  Relación Calcio/Fósforo unidad N/A, Por 100 Kcal 1,8:1, Por 100 g de polvo 1,8:1;  Vitamina A (expresado en retinol) unidad µg, Por 100 Kcal 89, Por 100 g de polvo 450;  Vitamina D unidad µg, Por 100 Kcal 1,5, Por 100 g de polvo 7,5; Vitamina E (alfa tocoferol) unidad mg, Por 100 Kcal 2,0, Por 100 g de polvo 10,0; Vitamina K1 unidad µg, Por 100 Kcal 7,9, Por 100 g de polvo 40; Vitamina B1 unidad µg, Por 100 Kcal 99,1, Por 100 g de polvo 500; Riboflavina B2 unidad µg, Por 100 Kcal 119, Por 100 g de polvo 600; Piridoxina B6 unidad µg, Por 100 Kcal 79,3, Por 100 g de polvo 400; Cianocobalamina B12 unidad µg, Por 100 Kcal 0,2, Por 100 g de polvo 1,0; Vitamina C (ácido ascórbico) unidad mg, Por 100 Kcal 13,9, Por 100 g de polvo 70; Ácido fólico (B9) unidad µg, Por 100 Kcal 11,9, Por 100 g de polvo 60; Ácido Pantoténico (B5) unidad µg, Por 100 Kcal 635, Por 100 g de polvo 3 200; Niacina (B3) unidad µg, Por 100 Kcal 991, Por 100 g de polvo 5 000; Biotina (H) unidad µg, Por 100 Kcal 2,4, Por 100 g de polvo 12; 5’monofosfato de citidina unidad mg, Por 100 Kcal 1,6, Por 100 g de polvo 8,1; 5’monofosfato de uridina unidad mg, Por 100 Kcal 1,3, Por 100 g de polvo 6,5; 5’monofosfato de adenosina unidad mg, Por 100 Kcal 0,6, Por 100 g de polvo 3,0; 5’monofosfato de guanosina unidad mg, Por 100 Kcal 0,4, Por 100 g de polvo 2,0; 5’monofosfato de inosina unidad mg, Por 100 Kcal 0,4, Por 100 g de polvo 2,0; *100 mililitros de producto aportan 68 Kcal. Envase de lata con 400 g y medida dosificadora de 4.5 g.</t>
  </si>
  <si>
    <t>010000524401</t>
  </si>
  <si>
    <t>Inmunoglobulina g no modificada. Solución Inyectable Cada frasco ámpula contiene: Inmunoglobulina G no modificada 5 g Envase con un frasco ámpula con liofilizado y frasco ámpula con 90 a 100 ml de diluyente.</t>
  </si>
  <si>
    <t>010000290000</t>
  </si>
  <si>
    <t>Acetilcolina cloruro de. Solución Oftálmica. Cada frasco ámpula con liofilizado contiene: Cloruro de Acetilcolina 20 mg Envase con un frasco ámpula con liofilizado y ampolleta con 2 ml de diluyente.</t>
  </si>
  <si>
    <t>010000566500</t>
  </si>
  <si>
    <t>Rasagilina. Tableta Cada Tableta contiene: Mesilato de rasagilina equivalente a 1 mg de rasagilina Envase con 30 Tabletas.</t>
  </si>
  <si>
    <t>010000287300</t>
  </si>
  <si>
    <t>Atropina. Ungüento Oftálmico Cada g contiene: Sulfato de atropina 10 mg Envase con 3 g.</t>
  </si>
  <si>
    <t>010000566600</t>
  </si>
  <si>
    <t>Toxina botulínica tipo a. Solución Inyectable Cada frasco ámpula con polvo contiene: Toxina onabotulínica A100 UI* *Complejo purificado de neurotoxina (900 KD) 100 UI de toxina onabotulínica A contienen 4.8 ng de complejo purificado de neurotoxina. Envase con un frasco ámpula.</t>
  </si>
  <si>
    <t>010000540000</t>
  </si>
  <si>
    <t>Formula de Inicio libre de fenilalanina. Polvo contenido en: Energía Unidad kcal 100G Mínimo 470 Máximo 550 Proteína Unidad g 100G Mínimo 12.50 Máximo 17.00 Hidratos de carbono Unidad g 100G Mínimo 50.00 Máximo 60.00 Lípidos Unidad g 100G Mínimo 20.00 Máximo 26.00 L-Alanina Unidad g 100G Mínimo 0 Máximo 1.50 L-Arginina Unidad g 100G Mínimo 0 Máximo 1.50 L-Acido aspártico Unidad g 100G Mínimo 0 Máximo 1.50 L-Cistina Unidad g 100G Mínimo 0.10 Máximo 0.50 L-Acido glutámico Unidad g 100G Mínimo 0 Máximo 3.00 Glicina Unidad g 100G Mínimo 0 Máximo 1.00 L-Histidina Unidad g 100G Mínimo 0.20 Máximo 0.80 L-Isoleucina Unidad g 100G Mínimo 0.50 Máximo 1.50 L-Leucina Unidad g 100G Mínimo 1.50 Máximo 2.50 L-Lisina Unidad g 100G Mínimo 0.50 Máximo 1.50 L-Metionina Unidad g 100G Mínimo 0.10 Máximo 0.50 L-Fenilalanina Unidad g 100G Mínimo 0.00 Máximo 0.00 L-Prolina Unidad g 100G Mínimo 0 Máximo 1.50 L-Serina Unidad g 100G Mínimo 0 Máximo 1.00 L-Treonina Unidad g 100G Mínimo 0.50 Máximo 1.00 L-Triptófano Unidad g 100G Mínimo 0.10 Máximo 0.50 L-Tirosina Unidad g 100G Mínimo 1.00 Máximo 2.00 L-Valina Unidad g 100G Mínimo 1.00 Máximo 1.50 L-Carnitina Unidad g 100G Mínimo 0 Máximo 0.05 L-Taurina Unidad g 100G Mínimo 0.01 Máximo 0.05 L-Glutamina Unidad g 100G Mínimo 0 Máximo 0.20 Tiamina (B1) Unidad mg 100G Mínimo 0.20 Máximo 2.50 Riboflavina (B2) Unidad mg 100G Mínimo 0.40 Máximo 1.50 Niacina (B3) Unidad mg 100G Mínimo 4.00 Máximo 13.00 Piridoxina (B6) Unidad mg 100G Mínimo 0.30 Máximo 1.30 Cianocobalamina (B12) Unidad µg 100G Mínimo 1.00 Máximo 5.00 Acido fólico Unidad µg 100G Mínimo 30.00 Máximo 250.00 Acido pantoténico Unidad mg 100G Mínimo 2.50 Máximo 7.00 Acido ascórbico (Vit.C) Unidad mg 100G Mínimo 30.00 Máximo 70.00 Colina Unidad mg 100G Mínimo 40.00 Máximo 90.00 Biotina Unidad µg 100G Mínimo 20.00 Máximo 70.00 Inositol Unidad mg 100G Mínimo 30.00 Máximo 110.00 Vitamina A-retinol Unidad U.I. 100G Mínimo 1400 Máximo 1800 Vitamina D Unidad U.I. 100G Mínimo 300 Máximo 400 Vitamina E-alfa tocoferol Unidad U.I. 100G Mínimo 3 Máximo 12 Vitamina K Unidad µg 100G Mínimo 15.00 Máximo 55.00 Sodio Unidad mg 100G Mínimo 100.00 Máximo 250.00 Potasio Unidad mg 100G Mínimo 400.00 Máximo 700.00 Cloro Unidad mg 100G Mínimo 250.00 Máximo 350.00 Calcio Unidad mg 100G Mínimo 300.00 Máximo 700.00 Fósforo Unidad mg 100G Mínimo 200.00 Máximo 460.00 Magnesio Unidad mg 100G Mínimo 25.00 Máximo 70.00 Hierro Unidad mg 100G Mínimo 5.00 Máximo 12.00 Cobre Unidad mg 100G Mínimo 0.20 Máximo 1.50 Zinc Unidad mg 100G Mínimo 3.00 Máximo 10.00 Manganeso Unidad mg 100G Mínimo 0.20 Máximo 0.80 Yodo Unidad µg 100G Mínimo 40.00 Máximo 80.00 Molibdeno Unidad µg 100G Mínimo 10.00 Máximo 40.00 Selenio Unidad µg 100G Mínimo 12.00 Máximo 22.00 Cromo Unidad µg 100G Mínimo 10.00 Máximo 40.00 Envase: Lata o sobre. Con medida dosificadora</t>
  </si>
  <si>
    <t>010000440801</t>
  </si>
  <si>
    <t>Diclofenaco. Solución oftálmica. Cada ml contiene: Diclofenaco sódico 1.0 mg Envase con gotero integral con 15 ml</t>
  </si>
  <si>
    <t>010000223100</t>
  </si>
  <si>
    <t>Metiltionino cloruro de (azul de metileno). Solución Inyectable Cada ampolleta contiene: Cloruro de metiltionino trihidratado 100 mg Envase con una 1 ampolleta con 10 ml.</t>
  </si>
  <si>
    <t>010000273400</t>
  </si>
  <si>
    <t>Nutrición parenteral. Emulsión Inyectable Cada 100 ml contienen: En el compartimiento de emulsión de lípidos al 20%. Aceite purificado de soya y/o de Oliva 20.00 g. En el compartimiento de aminoácidos al 8.5% con electrolitos: L-alanina 1.760 g.L-arginina 0.978 g. Glicina 0.875 a 0.876 g. L-histidina 0.408 g. L-isoleucina 0.510 g. L-leucina 0.620 a 0.621 g. Clorhidrato de L-lisina equivalente a 0.492 a 0.493 g. de L-lisina L-metionina 0.340 g. L-fenilalanina 0.475 a 0.476 g. L-prolina 0.578 g. L-serina 0.425 g. L-treonina 0.357 a 0.358 g. L-triptofano 0.152 a 0.153 g. L-tirosina 0.034 0.035 g. L-valina 0.492 a 0.493 g. Acetato de sodio trihidratado 0.594 a 0.612 g. Fosfato dipotásico 0.522 g o Glicerofosfato de sodio pentahidratado 0.535 g y Cloruro de Potasio 0.448 g. Cloruro de sodio 0.154 g  Cloruro de magnesio hexahidratado 0.102 a 0.112 g. El compartimiento de glucosa al 30% y cloruro de calcio: Glucosa monohidratada equivalente a 30.00 g de glucosa anhidra Cloruro de calcio dihidratado 0.066 a 0.075 g. Envase con bolsa de plástico de 2000 ml con tres compartimientos (400 ml para lípidos 800 ml para aminoácidos con electrolitos 800 ml para glucosa con calcio).</t>
  </si>
  <si>
    <t>010000540100</t>
  </si>
  <si>
    <t xml:space="preserve">Fórmula de seguimiento libre de fenilalanina, Polvo, Contenido en: Energía Unidades kcal Mínimo/100 g 300, Máximo/100 g 420; Proteína Unidades g Mínimo/100 g 20, Máximo/100 g 35; Hidratos de carbono Unidades g Mínimo/100 g 30, Máximo/100 g 65; Lípidos Unidades g Mínimo/100 g 0.1, Máximo/100 g 15; L-Alanina Unidades g Mínimo/100 g 0, Máximo/100 g 2; L-Arginina Unidades g Mínimo/100 g 0, Máximo/100 g 2.5; L-Acido aspártico Unidades g Mínimo/100 g 0, Máximo/100 g 2.5; L-Cistina Unidades g Mínimo/100 g 0.1, Máximo/100 g 1; L-Acido glutámico Unidades g Mínimo/100 g 0, Máximo/100 g 4; Glicina Unidades g Mínimo/100 g 0, Máximo/100 g 2.3; L-Histidina Unidades g Mínimo/100 g 0.3, Máximo/100 g 1.5; L-Isoleucina Unidades g Mínimo/100 g 1.3, Máximo/100 g 2.5; L-Leucina Unidades g Mínimo/100 g 2.5, Máximo/100 g 3.5; L-Lisina Unidades g Mínimo/100 g 1.5, Máximo/100 g 2.5; L-Metionina Unidades g Mínimo/100 g 0.3, Máximo/100 g 0.8; L-Fenilalanina Unidades g Mínimo/100 g 0, Máximo/100 g 0; L-Prolina Unidades g Mínimo/100 g 0, Máximo/100 g 2.5; L-Serina Unidades g Mínimo/100 g 0.5, Máximo/100 g 1.5; L-Treonina Unidades g Mínimo/100 g 0.8, Máximo/100 g 1.8; L-Triptófano Unidades g Mínimo/100 g 0.2, Máximo/100 g 0.8; L-Tirosina Unidades g Mínimo/100 g 2, Máximo/100 g 3.5; L-Valina Unidades g Mínimo/100 g 1.5, Máximo/100 g 2.6; L-Carnitina Unidades g Mínimo/100 g 0.01, Máximo/100 g 0.05; L-Taurina Unidades g Mínimo/100 g 0.05, Máximo/100 g 0.2; L-Glutamina Unidades g Mínimo/100 g 0.2, Máximo/100 g 0.5; Tiamina (B1) Unidades mg Mínimo/100 g 1, Máximo/100 g 3.5; Riboflavina (B2) Unidades mg Mínimo/100 g 1, Máximo/100 g 2; Niacina (B3) Unidades mg Mínimo/100 g 10, Máximo/100 g 25; Piridoxina (B6) Unidades mg Mínimo/100 g 0.8, Máximo/100 g 2; Cianocobalamina (B12) Unidades µg Mínimo/100 g 2, Máximo/100 g 6; Ácido fólico Unidades µg Mínimo/100 g 240, Máximo/100 g 500; Ácido pantoténico Unidades mg Mínimo/100 g 3.5, Máximo/100 g 8.5; Ácido ascórbico (Vit.C) Unidades mg Mínimo/100 g 45, Máximo/100 g 140; Colina Unidades mg Mínimo/100 g 90, Máximo/100 g 120; Biotina Unidades µg Mínimo/100 g 40, Máximo/100 g 130; Inositol Unidades mg Mínimo/100 g 40, Máximo/100 g 80; Vitamina A-retinol Unidades UI Mínimo/100 g 1 400, Máximo/100 g 1 800; Vitamina D Unidades UI Mínimo/100 g 200, Máximo/100 g 500; Vitamina E-alfa tocoferol Unidades UI Mínimo/100 g 4, Máximo/100 g 12.5; Vitamina K Unidades µg Mínimo/100 g 30, Máximo/100 g 60; Sodio Unidades mg Mínimo/100 g 550, Máximo/100 g 900; Potasio Unidades mg Mínimo/100 g 800, Máximo/100 g 1 500.00; Cloro Unidades mg Mínimo/100 g 400, Máximo/100 g 1 000.00; Calcio Unidades mg Mínimo/100 g 700, Máximo/100 g 910; Fósforo Unidades mg Mínimo/100 g 700, Máximo/100 g 850; Magnesio Unidades mg Mínimo/100 g 150, Máximo/100 g 250; Hierro Unidades mg Mínimo/100 g 10, Máximo/100 g 15; Cobre Unidades mg Mínimo/100 g 0.5, Máximo/100 g 2; Zinc Unidades mg Mínimo/100 g 10, Máximo/100 g 15; Manganeso Unidades mg Mínimo/100 g 0.05, Máximo/100 g 2; Yodo Unidades µg Mínimo/100 g 40, Máximo/100 g 110; Molibdeno Unidades µg Mínimo/100 g 20, Máximo/100 g 110; Selenio Unidades µg Mínimo/100 g 25, Máximo/100 g 45; Cromo Unidades µg Mínimo/100 g 25, Máximo/100 g 45; Envase: Lata o sobre. Con medida dosificadora.
</t>
  </si>
  <si>
    <t>040000210501</t>
  </si>
  <si>
    <t>Morfina tableta o cápsula de liberación prolongada cada tableta o cápsula de liberación prolongada contiene: sulfato de morfina 60 mg envase con 20 tabletas o cápsulas de liberación prolongada.</t>
  </si>
  <si>
    <t>010000613000</t>
  </si>
  <si>
    <t>Racecadotrilo. Granulado Oral Cada sobre contiene: Racecadotrilo 30 mg Envase con 18 sobres</t>
  </si>
  <si>
    <t>010000383001</t>
  </si>
  <si>
    <t>L-ornitina L-aspartato. Granulado Cada sobre contiene: L-ornitina-L-aspartato 3 g Envase con 30 sobres.</t>
  </si>
  <si>
    <t>010000418801</t>
  </si>
  <si>
    <t>Pancreatina. Cápsula o gragea con capa entérica. Cada cápsula o gragea contiene pancreatina 300 mg Lipasa. Proteasa. Amilasa. Envase con 50 cápsulas o grageas con capa entérica.</t>
  </si>
  <si>
    <t>010000612900</t>
  </si>
  <si>
    <t>Racecadotrilo. Granulado Oral Cada sobre contiene: Racecadotrilo 10 mg Envase con 18 sobres</t>
  </si>
  <si>
    <t>010000015400</t>
  </si>
  <si>
    <t>Aceite mineral. Solucion cada envase contiene: aceite mineral. envase con 265 ml.</t>
  </si>
  <si>
    <t>010000423600</t>
  </si>
  <si>
    <t>Ciclosporina. Solución Inyectable Cada ampolleta contiene: Ciclosporina 50 mg Envase con 10 ampolletas con un ml.</t>
  </si>
  <si>
    <t>040000324700</t>
  </si>
  <si>
    <t>Perfenazina. Solución Inyectable Cada ampolleta contiene: Perfenazina 5 mg Envase con 3 ampolletas con 1 ml.</t>
  </si>
  <si>
    <t>030000650500</t>
  </si>
  <si>
    <t xml:space="preserve">Fórmula para lactantes con necesidades especiales de nutrición de 30 kcal/oz fl Líquido. Vitaminas Vitamina A (expresados en retinol). Mínimo/100 kcal S. E., Máximo/100 kcal 3 333 U.I. o 1 000 µg, NSR/100 kcal En caso de productos en polvo debería procurarse conseguir NSR más bajo - ; Vitamina D Mínimo/100 kcal S. E., Máximo/100 kcal 9,1 µg o 364 U.I., NSR/100 kcal En caso de productos en polvo debería procurarse conseguir NSR más bajo - ; Vitamina C (Ác. ascórbico)  Mínimo/100 kcal 8,3 mg, Máximo/100 kcal 50 mg, NSR/100 kcal En caso de productos en polvo debería procurarse conseguir NSR más bajo - ; Vitamina B, Tiamina (B1)  Mínimo/100 kcal 30 µg, Máximo/100 kcal 275 µg, NSR/100 kcal En caso de productos en polvo debería procurarse conseguir NSR más bajo - ; Riboflavina (B2)  Mínimo/100 kcal 80 µg, Máximo/100 kcal 620 µg, NSR/100 kcal En caso de productos en polvo debería procurarse conseguir NSR más bajo - ; Niacina (B3)  Mínimo/100 kcal 340 µg, Máximo/100 kcal 5 000 µg, NSR/100 kcal En caso de productos en polvo debería procurarse conseguir NSR más bajo - ; Piridoxina (B6)  Mínimo/100 kcal 30 µg, Máximo/100 kcal 273 µg, NSR/100 kcal En caso de productos en polvo debería procurarse conseguir NSR más bajo - ; Ácido fólico (B9)  Mínimo/100 kcal 15 µg, Máximo/100 kcal 91 µg, NSR/100 kcal En caso de productos en polvo debería procurarse conseguir NSR más bajo - ; Ácido pantoténico (B5)  Mínimo/100 kcal 300 g, Máximo/100 kcal 1 900 g, NSR/100 kcal En caso de productos en polvo debería procurarse conseguir NSR más bajo - ; Cianocobalamina (B12)  Mínimo/100 kcal 0,08 g, Máximo/100 kcal 0,73 g, NSR/100 kcal En caso de productos en polvo debería procurarse conseguir NSR más bajo - ; Biotina (H) Mínimo/100 kcal 1 g, Máximo/100 kcal 37 g, NSR/100 kcal En caso de productos en polvo debería procurarse conseguir NSR más bajo - ; Vitamina K1  Mínimo/100 kcal 4 g, Máximo/100 kcal 25 g, NSR/100 kcal En caso de productos en polvo debería procurarse conseguir NSR más bajo - ; Vitamina E (alfa tocoferol equivalente)  Mínimo/100 kcal 0,9 mg, Máximo/100 kcal 10 mg, NSR/100 kcal En caso de productos en polvo debería procurarse conseguir NSR más bajo - ; Nutrimentos inorgánicos (minerales y elementos traza) Sodio (Na)  Mínimo/100 kcal 37 mg, Máximo/100 kcal 105 mg, NSR/100 kcal En caso de productos en polvo debería procurarse conseguir NSR más bajo - ; Potasio (K)  Mínimo/100 kcal 52 mg, Máximo/100 kcal 177 mg, NSR/100 kcal En caso de productos en polvo debería procurarse conseguir NSR más bajo - ; Cloro (Cl)  Mínimo/100 kcal 56 mg, Máximo/100 kcal 226 mg, NSR/100 kcal En caso de productos en polvo debería procurarse conseguir NSR más bajo - ; Calcio (Ca)  Mínimo/100 kcal 67 mg, Máximo/100 kcal 200 mg, NSR/100 kcal En caso de productos en polvo debería procurarse conseguir NSR más bajo - ; Fósforo (P)  Mínimo/100 kcal 40 mg, Máximo/100 kcal 127 mg, NSR/100 kcal En caso de productos en polvo debería procurarse conseguir NSR más bajo - ; La relación Ca:P  Mínimo/100 kcal 1:1, Máximo/100 kcal 2:1, NSR/100 kcal En caso de productos en polvo debería procurarse conseguir NSR más bajo - ; Magnesio (Mg)  Mínimo/100 kcal 5,3 mg, Máximo/100 kcal 17 mg, NSR/100 kcal En caso de productos en polvo debería procurarse conseguir NSR más bajo - ; Hierro (Fe)  Mínimo/100 kcal 0,9 mg, Máximo/100 kcal 3,64 mg, NSR/100 kcal En caso de productos en polvo debería procurarse conseguir NSR más bajo - ; Yodo (I)  Mínimo/100 kcal 6 µg, Máximo/100 kcal 54,5 µg, NSR/100 kcal En caso de productos en polvo debería procurarse conseguir NSR más bajo - ; Cobre (Cu) Mínimo/100 kcal 61 µg, Máximo/100 kcal 250 µg, NSR/100 kcal En caso de productos en polvo debería procurarse conseguir NSR más bajo - ; Cinc (Zn)  Mínimo/100 kcal 0,34 mg, Máximo/100 kcal 2,73 mg, NSR/100 kcal En caso de productos en polvo debería procurarse conseguir NSR más bajo - ; Manganeso (Mn) Mínimo/100 kcal 0,5 µg, Máximo/100 kcal 60 µg, NSR/100 kcal En caso de productos en polvo debería procurarse conseguir NSR más bajo - ; Selenio (Se) Mínimo/100 kcal 0,9 µg, Máximo/100 kcal 9 µg, NSR/100 kcal En caso de productos en polvo debería procurarse conseguir NSR más bajo - ; Cromo (Cr)** Mínimo/100 kcal 0,02 µg, Máximo/100 kcal 5,9 µg, NSR/100 kcal En caso de productos en polvo debería procurarse conseguir NSR más bajo - ; Molibdeno (Mo)** Mínimo/100 kcal 0,2 µg, Máximo/100 kcal 5,9 µg, NSR/100 kcal En caso de productos en polvo debería procurarse conseguir NSR más bajo - ; Colina** Mínimo/100 kcal 7,3 mg, Máximo/100 kcal 50 mg, NSR/100 kcal En caso de productos en polvo debería procurarse conseguir NSR más bajo - ; Mioinositol (Inositol)** Mínimo/100 kcal 4 mg, Máximo/100 kcal 48 mg, NSR/100 kcal En caso de productos en polvo debería procurarse conseguir NSR más bajo - ; L-carnitina (Carnitina)** Mínimo/100 kcal 1,2 mg, Máximo/100 kcal S. E., NSR/100 kcal En caso de productos en polvo debería procurarse conseguir NSR más bajo - ; Taurina** Mínimo/100 kcal S. E., Máximo/100 kcal 12 mg, NSR/100 kcal En caso de productos en polvo debería procurarse conseguir NSR más bajo - ; Nucleótidos** Mínimo/100 kcal S. E., Máximo/100 kcal S. E., NSR/100 kcal En caso de productos en polvo debería procurarse conseguir NSR más bajo - ; Fuente de proteína Contendrá los aminoácidos esenciales ** Leche de vaca Proteínas Totales  Mínimo/100 kcal 1,8 g, Máximo/100 kcal 3,8 g, NSR/100 kcal En caso de productos en polvo debería procurarse conseguir NSR más bajo - ; Lípidos y ácidos grasos Grasas Mínimo/100 kcal 4,4 g, Máximo/100 kcal 6 g, NSR/100 kcal En caso de productos en polvo debería procurarse conseguir NSR más bajo - ; Ácido linoleico Mínimo/100 kcal 0,35 g, Máximo/100 kcal 1,4 g, NSR/100 kcal En caso de productos en polvo debería procurarse conseguir NSR más bajo - ; Ácido alfa-linolénico  Mínimo/100 kcal 0,05 g, Máximo/100 kcal S. E., NSR/100 kcal En caso de productos en polvo debería procurarse conseguir NSR más bajo - ; Ácido Araquidónico (ARA)** Mínimo/100 kcal 16 mg, Máximo/100 kcal 35 mg, NSR/100 kcal En caso de productos en polvo debería procurarse conseguir NSR más bajo - ; Ácido docosahexaenoico (DHA)** Mínimo/100 kcal 9 mg, Máximo/100 kcal 21 mg, NSR/100 kcal En caso de productos en polvo debería procurarse conseguir NSR más bajo - ; Relación ARA : DHA Mínimo/100 kcal -, Máximo/100 kcal -, NSR/100 kcal En caso de productos en polvo debería procurarse conseguir NSR más bajo - ; Hidratos de carbono Hidratos de carbono Mínimo/100 kcal 10 g, Máximo/100 kcal 12 g, NSR/100 kcal En caso de productos en polvo debería procurarse conseguir NSR más bajo - ; Disposiciones Generales. La proporción de ácido linoleico/alfa-linolénico mínimo 5:1, máximo 15:1 De manera opcional, la fuente de proteína podrá contener los aminoácidos esenciales (valina, leucina, isoleucina, treonina, lisina, metionina, fenilalanina y triptófano, y otros, regulados en la NORMA Oficial Mexicana NOM-131-SSA1-2012) y en caso de ser adicionados se listarán en la ficha técnica. El contenido de ácidos grasos trans no será superior al 3% del contenido total de ácidos grasos en las fórmulas para lactantes. En las fórmulas para lactantes sólo podrán añadirse almidones naturalmente exentos de gluten precocidos y/o gelatinizados hasta un máximo de 30% del contenido total de hidratos de carbono y hasta un máximo de 2 g/100 ml. En las fórmulas para lactantes debe evitarse el uso de sacarosa, así como la adición de fructosa como ingrediente, salvo cuando sea necesario por justificación tecnológica. En las fórmulas para lactantes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de Salud cuando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Si se añade ácido docosahexaenoico (DHA), el contenido de ácido araquidónico debe ser al menos el mismo que el de DHA y el contenido de ácido eicosapentaenoico (EPA) no debe exceder el contenido de DHA. ** Opcional S.E. Sin Especificación NSR: Nivel Superior de Referencia. Envase de 59 mL.
</t>
  </si>
  <si>
    <t>010000274201</t>
  </si>
  <si>
    <t>Alanina y levoglutamina. Solución Inyectable Cada 100 ml contienen: N-(2)-L-alanil- L-glutamina 20 g equivalente a 8.20 g de L-alanina y 13.46 g de L-glutamina Envase con 100 ml.</t>
  </si>
  <si>
    <t>010000547100</t>
  </si>
  <si>
    <t>Valproato semisódico. Cápsula Cada Cápsula contiene: Valproato semisódico equivalente a 125 mg de ácido valpróico Envase con 60 Cápsulas.</t>
  </si>
  <si>
    <t>010000273000</t>
  </si>
  <si>
    <t>Nutrición parenteral a base de lípidos aminoacidos glucosa electrolitos.Emulsión Inyectable Cada 100 ml contienen: En el compartimiento A de Emulsión de lípidos al 20% Aceite purificado de soya y/o de oliva 20.00 g En el compartimiento B de aminoácidos al 10% con electrolitos: L-alanina 2.070 g L-arginina 1.150 g Glicina 1.030 g L-histidina 0.480 g L-isoleucina 0.600 g L-leucina 0.730 g Clorhidrato de L-lisina equivalente a 0.580 g de L-lisina L-metionina 0.400 g L-fenilalanina 0.560 g L-prolina 0.680 g L-serina 0.500 g L-treonina 0.420 g L-triptofano 0.180 g L-tirosina 0.040 g L-valina 0.580 g Acetato de sodio trihidratado 0.612 a 0.680 g Fosfato dipotásico0.522 g o Glicerofosfato de sodio pentahidratado 0.535 g y Cloruro de Potasio 0.448 g Cloruro de sodio 0.118 g Cloruro de magnesio Hexahidratado 0.103 a 0.112 g El compartimiento de glucosa al 40% y cloruro de calcio: Glucosa monohidratada equivalente a 40.00 g de glucosa anhidra Cloruro de calcio dihidratado 0.066 a 0.075 g Envase con bolsa de plástico de 2000 ml con tres compartimientos (400 ml para lípidos 800 ml para aminoácidos con electrolitos 800 ml para glucosa con calcio).</t>
  </si>
  <si>
    <t>040000287700</t>
  </si>
  <si>
    <t>Ciclopentolato. Solución Oftálmica Cada ml contiene: Clorhidrato de Ciclopentolato 10 mg Envase con gotero integral con 3 ml.</t>
  </si>
  <si>
    <t>010000560100</t>
  </si>
  <si>
    <t>Bosentan. Tableta Cada Tableta contiene: Bosentan 125 mg Envase con 60 Tabletas</t>
  </si>
  <si>
    <t>010000608400</t>
  </si>
  <si>
    <t>Sevelamero. Tableta. Cada tableta contiene: Carbonato de sevelámero 800 mg. Envase con 180 tabletas.</t>
  </si>
  <si>
    <t>030000523400</t>
  </si>
  <si>
    <t>D-Biotina. Comprimidos. Cada comprimido contiene: D-Biotina 5 mg. Envase con 30 comprimidos.</t>
  </si>
  <si>
    <t>010000519101</t>
  </si>
  <si>
    <t>Terlipresina. Solución Inyectable Cada frasco ámpula o ampolleta con Solución contiene: Acetato de terlipresina 1 mg equivalente a 0.86 mg de terlipresina Envase con un frasco ámpula con liofilizado y una ampolleta con 5 ml de diluyente. Envase con 1 frasco ámpula o ampolleta con 8.5 ml</t>
  </si>
  <si>
    <t>040000210401</t>
  </si>
  <si>
    <t>Morfina tableta o cápsula de liberación prolongada cada tableta o cápsula de liberación prolongada contiene: sulfato de morfina 100 mg envase con 20 tabletas o cápsulas de liberación prolongada.</t>
  </si>
  <si>
    <t>010000508201</t>
  </si>
  <si>
    <t>Tacrolimus. Cápsula Cada Cápsula contiene: Tacrolimus monohidratado equivalente a 5 mg de tacrolimus Envase con 100 Cápsulas.</t>
  </si>
  <si>
    <t>010000572002</t>
  </si>
  <si>
    <t>Paracetamol SOLUCIÓN INYECTABLE  Cada frasco contiene:  Paracetamol  500 mg. Envase con diez frascos con 50 ml.</t>
  </si>
  <si>
    <t>010000541300</t>
  </si>
  <si>
    <t xml:space="preserve">Alimento Medico Para Niños De 8 Años A Adultos Con Acidemia Isovalerica Y Otros Trastornos Del Metabolismo De La Leucina. POLVOContenido en: 100g  Energía Unidades kcal Mínimo 297 Máximo 500 Proteína Unidades G Mínimo 16.2 Máximo 39.00 Carnitina Unidades mg Mínimo 0 Máximo 1800 Taurina Unidades mg Mínimo 0 Máximo 150 Glutamina Unidades g Mínimo 0 Máximo 0.33 Hidratos de carbono Unidades g Mínimo 34.00 Máximo 51.00 Lípidos Unidades g Mínimo 0 Máximo 26.00 L-Cistina Unidades g Mínimo 0.29 Máximo 1.4 Glicina Unidades g Mínimo 1.1 Máximo 6.60 L-Histidina Unidades g Mínimo 0.47 Máximo 2.1 L-Isoleucina Unidades g Mínimo 0.58 Máximo 1.3 L-Leucina Unidades g Mínimo 0 Máximo Traza L-Lisina Unidades g Mínimo 1.51 Máximo 3.20 L-Metionina Unidades g Mínimo 0.41 Máximo 0.90 L-Fenilalanina Unidades g Mínimo 0.78 Máximo 2.50 L-Treonina Unidades g Mínimo 0.87 Máximo 2.20 L-Triptófano Unidades g Mínimo 0.34 Máximo 0.83 L-Tirosina Unidades g Mínimo 0.78 Máximo 2.40 L-Valina Unidades g Mínimo 0.63 Máximo 1.50 Tiamina (B1) Unidades mg Mínimo 1.00 Máximo 3.25 Riboflavina(B2) Unidades µg Mínimo 1.00 Máximo 1.80 Niacina (B3) Unidades mg Mínimo 10.00 Máximo 27.4 Piridoxina (B6) Unidades µg Mínimo 1000 Máximo 2100 Cianocobalamina (B12) Unidades µg Mínimo 2.00 Máximo 5.00 Acido fólico Unidades µg Mínimo 100 Máximo 500 Acido pantoténico Unidades µg Mínimo 3800 Máximo 8000 Acido ascórbico (vit.C) Unidades mg Mínimo 60 Máximo 90 Colina Unidades mg Mínimo 60 Máximo 321 Biotina Unidades µg Mínimo 38 Máximo 140 Inositol Unidades mg Mínimo 70.00 Máximo 86.00 Vitamina A Unidades UI Mínimo 1520 Máximo 2364 Vitamina D Unidades UI Mínimo 300 Máximo 380 Vitamina E Unidades mg Mínimo 5.2 Máximo 14.94 Vitamina K Unidades µg Mínimo 40 Máximo 70 Sodio Unidades mg Mínimo 240 Máximo 880 Potasio Unidades mg Mínimo 580 Máximo 1370 Cloro Unidades mg Mínimo 480 Máximo 940 Calcio Unidades mg Mínimo 660 Máximo 880 Fósforo Unidades mg Mínimo 440 Máximo 760 Magnesio Unidades mg Mínimo 66 Máximo 285 Hierro Unidades mg Mínimo 9.6 Máximo 23.5 Cobre Unidades µg Mínimo 860 Máximo 1400 Cromo Unidades µg Mínimo 0 Máximo 50.00 Zinc Unidades mg Mínimo 8.60 Máximo 13.60 Manganeso Unidades mg Mínimo 0.380 Máximo 2.10 Yodo Unidades µg Mínimo 76 Máximo 107 Molibdeno Unidades µg Mínimo 0  Máximo107 Selenio Unidades µg Mínimo 14.1 Máximo 50.00 Envase
</t>
  </si>
  <si>
    <t>010000274501</t>
  </si>
  <si>
    <t>Lípidos intravenosos: aceite de pescado (ácidos grasos). Emulsión Inyectable. Cada 100 ml contienen: Aceite de pescado 10.0 g Envase con 100 ml.</t>
  </si>
  <si>
    <t>010000508200</t>
  </si>
  <si>
    <t>Tacrolimus. Cápsula Cada Cápsula contiene: Tacrolimus monohidratado equivalente a 5 mg de tacrolimus Envase con 50 Cápsulas.</t>
  </si>
  <si>
    <t>010000440901</t>
  </si>
  <si>
    <t>Tropicamida. Solución Oftálmica Cada 100 ml contienen: Tropicamida 1 g Envase con gotero integral con 15 ml</t>
  </si>
  <si>
    <t>040000216500</t>
  </si>
  <si>
    <t>Clobazam. Tableta Cada Tableta contiene: Clobazam 10 mg Envase con 30 Tabletas.</t>
  </si>
  <si>
    <t>010000541200</t>
  </si>
  <si>
    <t>Alimento médico para niños de 1 a 8 años con acidemia isovalerica y otros trastornos del metabolismo de la leucina. Polvo. Contenido en:  100g.  Energía Unidades kcal Mínimo 309 Máximo 500 Proteína Unidades g Mínimo 16.2 Máximo 30.00 Carnitina Unidades mg Mínimo 0 Máximo 1800 Taurina Unidades mg Mínimo 0 Máximo 100 Glutamina Unidades g Mínimo 0 Máximo 0.33 Hidratos de carbono Unidades g Mínimo 35 Máximo 51 Lípidos Unidades g Mínimo 0 Máximo 26 L-Cistina Unidades g Mínimo 0.29 Máximo 0.86 L-Histidina Unidades g Mínimo 0.47 Máximo 1.35 L-Isoleucina Unidades g Mínimo 0.58 Máximo 0.86 L-Leucina Unidades g Mínimo 0 Máximo traza L-Lisina Unidades g Mínimo 1.51 Máximo 2.05 L-Metionina Unidades g Mínimo 0.30 Máximo 0.60 L-Fenilalanina Unidades g Mínimo 0.78 Máximo 1.76 L-Treonina Unidades g Mínimo 0.87 Máximo 1.40 L-Triptófano Unidades g Mínimo 0.34 Máximo 0.53 L-Tirosina Unidades g Mínimo 0.78 Máximo 1.78 L-Valina Unidades g Mínimo 0.63 Máximo 0.96 Glicina Unidades g Mínimo 1.1 Máximo 4.20 Tiamina (B1) Unidades mg Mínimo 1.0 Máximo 3.25 Riboflavina (B2) Unidades mg Mínimo 1.0 Máximo 1.80 Niacina (B3) Unidades mg Mínimo 10 Máximo 21.7 Piridoxina (B6) Unidades mg Mínimo 1.00 Máximo 1.40 Cianocobalamina (B12) Unidades µg Mínimo 2.00 Máximo 5.00 Acido fólico Unidades µg Mínimo 100 Máximo 430 Acido pantoténico Unidades µg Mínimo 3700 Máximo 8000 Acido ascórbico (vit.C) Unidades mg Mínimo 60 Máximo 135 Colina Unidades mg Mínimo 60 Máximo 110 Biotina Unidades µg Mínimo 38 Máximo 120 Inositol Unidades mg Mínimo 55.5 Máximo 86 Vitamina A Unidades UI Mínimo 1520 Máximo 2200 Vitamina D Unidades UI Mínimo 300 Máximo 480 Vitamina E Unidades mg Mínimo 4.35 Máximo 14.94 Vitamina K Unidades µg Mínimo 30 Máximo 60 Sodio Unidades mg Mínimo 240 Máximo 880 Potasio Unidades mg Mínimo 580 Máximo 1370 Cloro Unidades mg Mínimo 450 Máximo 940 Calcio Unidades mg Mínimo 660 Máximo 880 Fósforo Unidades mg Mínimo 440 Máximo 810 Magnesio Unidades mg Mínimo 66 Máximo 225 Hierro Unidades mg Mínimo 9.6 Máximo 13.00 Cobre Unidades µg Mínimo 860 Máximo 1800 Cromo Unidades µg Mínimo 0 Máximo 40 Zinc Unidades mg Mínimo 8.6 Máximo 13 Manganeso Unidades mg Mínimo 0.38 Máximo 1.60 Yodo Unidades µg Mínimo 76 Máximo 100 Molibdeno Unidades µg Mínimo 0 Máximo 100 Selenio Unidades µg Mínimo 14.1 Máximo 40 Envase</t>
  </si>
  <si>
    <t>010000274200</t>
  </si>
  <si>
    <t>Alanina y levoglutamina. Solución Inyectable. Cada 100 ml contienen: N-(2)-L-alanil- L-glutamina 20 g equivalente a 8.20 g de L-alanina y 13.46 g de L-glutamina Envase con 50 ml.</t>
  </si>
  <si>
    <t>010000540800</t>
  </si>
  <si>
    <t>Alimento médico para pacientes con enfermedad de orina de jarabe de maple (Arce) De 8 Años o Mayores y Adultos. Polvo. Cada 100G Contiene Energía Unidad kcal Mínimo 340.00 Máximo 410.00 Proteína Unidad g Mínimo 24.00 Máximo 39.00 Hidratos de carbono Unidad g Mínimo 35.00 Máximo 57.00 Lípidos Unidad g Mínimo 0 Máximo 14.00 L-Cistina Unidad g Mínimo 0.30 Máximo 1.80 L-Histidina Unidad g Mínimo 0.84 Máximo 2.33 L-Isoleucina Unidad g Mínimo 0 Máximo trazas L-Leucina Unidad g Mínimo 0 Máximo trazas L-Lisina Unidad g Mínimo 2.00 Máximo 4.21 L-Metionina Unidad g Mínimo 0.60 Máximo 0.99 L-Fenilalanina Unidad g Mínimo 1.49 Máximo 2.74 L-Prolina Unidad g Mínimo 2.30 Máximo 4.40 L-Serina Unidad g Mínimo 1.13 Máximo 2.71 L-Treonina Unidad g Mínimo 1.22 Máximo 3.04 L-Triptófano Unidad g Mínimo 0.34 Máximo 1.22 L-Tirosina Unidad g Mínimo 1.78 Máximo 3.90 L-Valina Unidad g Mínimo 0 Máximo trazas Tiamina (B1) Unidad mg Mínimo 1.40 Máximo 3.52 Riboflavina (B2) Unidad mg Mínimo 1.14 Máximo 1.80 Niacina (B3) Unidad mg Mínimo 13.60 Máximo 31.70 Piridoxina (B6) Unidad mg Mínimo 1.30 Máximo 2.10 Cianocobalamina (B12) Unidad µg Mínimo 2.80 Máximo 5.00 Acido fólico Unidad µg Mínimo 410.00 Máximo 500.00 Acido pantoténico Unidad mg Mínimo 5.00 Máximo 14.00 Acido ascórbico (Vit.C) Unidad mg Mínimo 57.00 Máximo 90.00 Colina Unidad mg Mínimo 98.00 Máximo 320.00 Biotina Unidad µg Mínimo 57.00 Máximo 140.00 Inositol Unidad mg Mínimo 57.00 Máximo 86.00 Vitamina A Unidad UI Mínimo 1730.00 Máximo 2350.00 Vitamina D Unidad UI Mínimo 300.00 Máximo 350.00 Vitamina E Unidad UI Mínimo 7.80 Máximo 12.10 Vitamina K Unidad µg Mínimo 37.00 Máximo 70.00 Sodio Unidad mg Mínimo 560.00 Máximo 880.00 Potasio Unidad mg Mínimo 700.00 Máximo 1370.00 Cloro Unidad mg Mínimo 560.00 Máximo 1020.00 Calcio Unidad mg Mínimo 670.00 Máximo 880.00 Fósforo Unidad mg Mínimo 670.00 Máximo 760.00 Magnesio Unidad mg Mínimo 163.00 Máximo 285.00 Hierro Unidad mg Mínimo 13.00 Máximo 23.50 Cobre Unidad mg Mínimo 1.00 Máximo 1.40 Zinc Unidad mg Mínimo 12.20 Máximo 13.60 Manganeso Unidad mg Mínimo 0.80 Máximo 1.70 Yodo Unidad g Mínimo 57.00 Máximo 107.00 Molibdeno Unidad g Mínimo 30.00 Máximo 100.00 Selenio Unidad g Mínimo 28.00 Máximo 50.00 Cromo Unidad g Mínimo 27.00 Máximo 50.00 Envase: lata con medida dosificadora.</t>
  </si>
  <si>
    <t>010000540600</t>
  </si>
  <si>
    <t>Alimento Medico Para Pacientes Con Acidemia Metilmalonica Y Propionica De 8 Años O Mayores Y Adultos. Polvo Cada 100G Contiene: Energía Unidad kcal Mínimo 340.00 Máximo 410.00 Hidratos de carbono Unidad g Mínimo 35.00 Máximo 59.00 Lípidos Unidad g Mínimo 0 Máximo 13.00 Proteína Unidad g Mínimo 21.00 Máximo 39.00 L-Cistina Unidad g Mínimo 0.42 Máximo 1.49 L-Histidina Unidad g Mínimo 0.65 Máximo 2.74 L-Isoleucina Unidad g Mínimo 0 Máximo 0.24 L-Leucina Unidad g Mínimo 0 Máximo 3.40 L-Lisina Unidad g Mínimo 2.00 Máximo 4.18 L-Metionina Unidad g Mínimo 0 Máximo trazas L-Fenilalanina Unidad g Mínimo 1.11 Máximo 2.71 L-Treonina Unidad g Mínimo 0.00 Máximo 0.20 L-Triptófano Unidad g Mínimo 0.34 Máximo 1.21 L-Tirosina Unidad g Mínimo 1.11 Máximo 2.71 L-Valina Unidad g Mínimo 0 Máximo trazas Tiamina (B1) Unidad mg Mínimo 1.20 Máximo 3.25 Riboflavina (B2) Unidad mg Mínimo 0.98 Máximo 1.80 Niacina (B3) Unidad mg Mínimo 13.6 Máximo 22.00 Piridoxina (B6) Unidad mg Mínimo 0.98 Máximo 2.10 Cianocobalamina (B12) Unidad µg Mínimo 2.40 Máximo 5.00 Acido fólico  Unidad µg Mínimo 350.00 Máximo 500.00 Acido pantoténico Unidad mg Mínimo 4.80 Máximo 8.00 Acido ascórbico (vit.C) Unidad mg Mínimo 49.00 Máximo 90.00 Colina Unidad mg Mínimo 100.00 Máximo 320.00 Biotina  Unidad µg Mínimo 49.00 Máximo 140.00 Inositol Unidad mg Mínimo 49.00 Máximo 86.00 Vitamina A Unidad UI Mínimo 1430.00 Máximo 2350.00 Vitamina D Unidad UI Mínimo 290.00 Máximo 320.00 Vitamina E Unidad UI Mínimo 7.80 Máximo 12.10 Vitamina K  Unidad µg Mínimo 41.00 Máximo 70.00 Sodio Unidad mg Mínimo 560.00 Máximo 880.00 Potasio Unidad mg Mínimo 700.00 Máximo 1370.00 Cloro Unidad mg Mínimo 560.00 Máximo 1160.00 Calcio Unidad mg Mínimo 670.00 Máximo 880.00 Fósforo Unidad mg Mínimo 670.00 Máximo 760.00 Magnesio Unidad mg Mínimo 176.00 Máximo 285.00 Hierro Unidad mg Mínimo 12.20 Máximo 23.50 Cobre  Unidad µg Mínimo 1000.00 Máximo 1400.00 Zinc Unidad mg Mínimo 12.20 Máximo 13.60 Manganeso Unidad mg Mínimo 0.80 Máximo 1.70 Yodo  Unidad µg Mínimo 49.00 Máximo 107.00 Molibdeno  Unidad µg Mínimo 30.00 Máximo 100.00 Selenio  Unidad µg Mínimo 29.00 Máximo 50.00 Cromo  Unidad µg Mínimo 27.00 Máximo 50.00 Envase: lata con medida dosificadora.</t>
  </si>
  <si>
    <t>010000540200</t>
  </si>
  <si>
    <t>Formula Libre De Fenilalanina Para Adolescente Y Adulto. Polvo Contenido En:   Energía Unidades kcal 100G 297 Proteína Unidades g 100G 39 Hidratos de carbono Unidades g 100G 34 Lípidos Unidades g 100G &lt; 0.5 L-Alanina Unidades g 100G 1.7 L-Arginina Unidades g 100G 3.2 L-Acido aspártico Unidades g 100G 3 L-Cistina Unidades g 100G 1.2 L-Acido glutámico Unidades g 100G 0 Glicina Unidades g 100G 3 L-Histidina Unidades g 100G 1.8 L-Isoleucina Unidades g 100G 2.8 L-Leucina Unidades g 100G 4.8 L-Lisina Unidades g 100G 3.7 L-Metionina Unidades g 100G 0.8 L-Fenilalanina Unidades g 100G 0 L-Prolina Unidades g 100G 3.4 L-Serina Unidades g 100G 2.1 L-Treonina Unidades g 100G 2.3 L-Triptófano Unidades g 100G 0.9 L-Tirosina Unidades g 100G 4.2 L-Valina Unidades g 100G 3.1 L-Carnitina Unidades g 100G 0.02 L-Taurina Unidades g 100G 0.15 L-Glutamina Unidades g 100G 5.2 Tiamina (B1) Unidades mg 100G 1.4 Riboflavina (B2) Unidades mg 100G 1.4 Niacina (B3) Unidades mg 100G 13.6 Piridoxina (B6) Unidades mg 100G 2.1 Cianocobalamina (B12) Unidades µg 100G 3.6 Acido fólico  Unidades µg 100G 500 Acido pantoténico Unidades mg 100G 5 Acido ascórbico (Vit.C) Unidades mg 100G 90 Colina Unidades mg 100G 321 Biotina  Unidades µg 100G 140 Inositol Unidades mg 100G 85.7 Vitamina A-retinol Unidades UI 100G 2364 Vitamina D Unidades UI 100G 312 Vitamina E-alfa tocoferol Unidades UI 100G 7.7 Vitamina K  Unidades µg 100G 70 Sodio Unidades mg 100G 560 Potasio Unidades mg 100G 700 Cloro Unidades mg 100G 560 Calcio Unidades mg 100G 670 Fósforo Unidades mg 100G 670 Magnesio Unidades mg 100G 285 Hierro Unidades mg 100G 23.5 Cobre Unidades mg 100G 1.4 Zinc Unidades mg 100G 13.6 Manganeso Unidades mg 100G 2.1 Yodo  Unidades µg 100G 107 Molibdeno  Unidades µg 100G 107 Selenio  Unidades µg 100G 50 Cromo  Unidades µg 100G 50 Envase: Lata o sobre con medida dosificadora.</t>
  </si>
  <si>
    <t>010000274500</t>
  </si>
  <si>
    <t>Lípidos intravenosos: aceite de pescado (ácidos grasos). Emulsión inyectable. Cada 100 ml contienen: Aceite de pescado 10.0 g. Envase con 50 ml.</t>
  </si>
  <si>
    <t>010000273600</t>
  </si>
  <si>
    <t>Dieta Elemental. Polvo Contenido En:      Energía Unidad kcal 100G Mínimo 373.00 Máximo 386.00 100Ml Mínimo 99.00 Máximo 103.45 Hidratos de carbono Unidad g 100G Mínimo 71.00 Máximo 78.50 100Ml Mínimo 19.00 Máximo 21.04 Proteínas Unidad g 100G Mínimo 14.25 Máximo 17.00 100Ml Mínimo 3.80 Máximo 4.75 Grasas Unidad g 100G Mínimo 1.00 Máximo 2.50 100Ml Mínimo 0.27 Máximo 0.70 Vitamina A Unidad U.I. 100G Mínimo 930.00 Máximo 1472.84 100Ml Mínimo 250.00 Máximo 397.00 Vitamina D Unidad U.I. 100G Mínimo 74.00 Máximo 120.00 100Ml Mínimo 20.00 Máximo 32.16 Vitamina E Unidad U.I. 100G Mínimo 5.59 Máximo 9.35 100Ml Mínimo 1.50 Máximo 2.50 Acido ascórbico Unidad mg 100G Mínimo 25.00 Máximo 69.00 100Ml Mínimo 6.60 Máximo 18.50 Acido fólico Unidad µg 100G Mínimo 150.00 Máximo 250.00 100Ml Mínimo 40.00 Máximo 80.00 Tiamina Unidad mg 100G Mínimo 0.55 Máximo 0.60 100Ml Mínimo 0.15 Máximo 0.16 Riboflavina Unidad mg 100G Mínimo 0.65 Máximo 0.95 100Ml Mínimo 0.15 Máximo 0.25 Niacina Unidad mg 100G Mínimo 8.20 Máximo 10.55 100Ml Mínimo 2.16 Máximo 2.85 Vitamina B6 Unidad mg 100G Mínimo 0.65 Máximo 0.86 100Ml Mínimo 0.17 Máximo 0.23 Vitamina B12 Unidad µg 100G Mínimo 2.34 Máximo 3.14 100Ml Mínimo 0.61 Máximo 0.84 Biotina Unidad µg 100G Mínimo 49.21 Máximo 156.72 100Ml Mínimo 13.12 Máximo 42.00 Acido pantoténico Unidad mg 100G Mínimo 4.07 Máximo 5.27 100Ml Mínimo 1.07 Máximo 1.41 Vitamina K Unidad µg 100G Mínimo 10.82 Máximo 20.30 100Ml Mínimo 2.90 Máximo 5.33 Colina Unidad mg 100G Mínimo 30.12 Máximo 135.85 100Ml Mínimo 8.07 Máximo 35.66 Calcio Unidad mg 100G Mínimo 185.80 Máximo 210.10 100Ml Mínimo 49.79 Máximo 55.67 Fósforo Unidad mg 100G Mínimo 185.80 Máximo 221.46 100Ml Mínimo 49.79 Máximo 59.35 Yodo Unidad µg 100G Mínimo 27.98 Máximo 34.00 100Ml Mínimo 7.50 Máximo 9.00 Hierro Unidad mg 100G Mínimo 3.35 Máximo 4.30 100Ml Mínimo 0.90 Máximo 1.30 Magnesio Unidad mg 100G Mínimo 69.14 Máximo 84.34 100Ml Mínimo 18.53 Máximo 22.26 Cobre Unidad mg 100G Mínimo 0.40 Máximo 0.41 100Ml Mínimo 0.11 Máximo 0.12 Zinc Unidad mg 100G Mínimo 3.09 Máximo 4.70 100Ml Mínimo 0.81 Máximo 1.25 Manganeso Unidad mg 100G Mínimo 0.37 Máximo 0.80 100Ml Mínimo 0.10 Máximo 0.21 Potasio Unidad mg 100G Mínimo 284.00 Máximo 435.00 100Ml Mínimo 76.00 Máximo 114.00 Sodio Unidad mg 100G Mínimo 104.45 Máximo 232.50 100Ml Mínimo 37.64 Máximo 62.31 Cloro Unidad mg 100G Mínimo 230.67 Máximo 355.50 100Ml Mínimo 61.82 Máximo 95.28 Selenio Unidad µg 100G Mínimo 13.10 Máximo 18.66 100Ml Mínimo 3.44 Máximo 5.00 Cromo Unidad µg 100G Mínimo 6.38 Máximo 25.20 100Ml Mínimo 1.71 Máximo 6.67 Molibdeno Unidad µg 100G Mínimo 15.70 Máximo 32.15 100Ml Mínimo 4.17 Máximo 8.44 Histidina Unidad g 100G Mínimo 0.30 Máximo 0.36 100Ml Mínimo 0.08 Máximo 0.10 Isoleucina Unidad g 100G Mínimo 1.17 Máximo 1.30 100Ml Mínimo 0.31 Máximo 0.35 Leucina Unidad g 100G Mínimo 2.36 Máximo 2.55 100Ml Mínimo 0.63 Máximo 0.69 Lisina Unidad g 100G Mínimo 0.72 Máximo 1.10 100Ml Mínimo 0.19 Máximo 0.27 Metionina y cisteína Unidad g 100G Mínimo 0.31 Máximo 0.58 100Ml Mínimo 0.08 Máximo 0.25 Fenilalanina y tirosina Unidad g 100G Mínimo 0.85 Máximo 1.18 100Ml Mínimo 0.22 Máximo 0.31 Treonina Unidad g 100G Mínimo 0.57 Máximo 0.65 100Ml Mínimo 0.15 Máximo 0.17 Triptofano Unidad g 100G Mínimo 0.18 Máximo 0.19 100Ml Mínimo 0.04 Máximo 0.05 Valina Unidad g 100G Mínimo 1.17 Máximo 1.30 100Ml Mínimo 0.31 Máximo 0.35 Arginina Unidad g 100G Mínimo 1.08 Máximo 1.90 100Ml Mínimo 0.29 Máximo 0.49 Acido aspártico Unidad g 100G Mínimo 0.40 Máximo 1.05 100Ml Mínimo 0.11 Máximo 0.28 Serina Unidad g 100G Mínimo 0.20 Máximo 0.48 100Ml Mínimo 0.05 Máximo 0.13 Glutamina Unidad g 100G Mínimo 1.83 Máximo 3.80 100Ml Mínimo 0.49 Máximo 0.99 Prolina Unidad g 100G Mínimo 0.00 Máximo 0.75 100Ml Mínimo 0.00 Máximo 0.20 Glicina Unidad g 100G Mínimo 0.38 Máximo 0.67 100Ml Mínimo 0.04 Máximo 0.16 Alanina Unidad g 100G Mínimo 0.40 Máximo 0.75 100Ml Mínimo 0.11 Máximo 0.20 Taurina Unidad mg 100G Mínimo 0.00 Máximo 25.20 100Ml Mínimo 0.00 Máximo 6.67 Carnitina Unidad mg 100G Mínimo 0.00 Máximo 25.20 100Ml Mínimo 0.00 Máximo 6.67 Envase con 6 sobres con 79.5 a 80.4 g cada uno.</t>
  </si>
  <si>
    <t>010000273001</t>
  </si>
  <si>
    <t>Nutrición parenteral a base de lípidos aminoacidos glucosa electrolitos.Emulsión Inyectable Cada 100 ml contienen: En el compartimiento A de Emulsión de lípidos al 20% Aceite purificado de soya y/o de oliva 20.00 g En el compartimiento B de aminoácidos al 10% con electrolitos: L-alanina 2.070 g L-arginina 1.150 g Glicina 1.030 g L-histidina 0.480 g L-isoleucina 0.600 g L-leucina 0.730 g Clorhidrato de L-lisina equivalente a 0.580 g de L-lisina L-metionina 0.400 g L-fenilalanina 0.560 g L-prolina 0.680 g L-serina 0.500 g L-treonina 0.420 g L-triptofano 0.180 g L-tirosina 0.040 g L-valina 0.580 g Acetato de sodio trihidratado 0.612 Glicerofosfato de sodio pentahidratado 0.535 g y Cloruro de Potasio 0.448 g Cloruro de sodio 0.118 g Cloruro de magnesio Hexahidratado 0.112 g El compartimiento C de glucosa al 40% y cloruro de calcio: Glucosa monohidratada equivalente a 40.00 g de glucosa anhidra Cloruro de calcio dihidratado 0.075 g. Envase con bolsa de plástico de 1000 ml con tres compartimientos (200 ml para lípidos 400 ml para aminoácidos con electrolitos 400 ml para glucosa con calcio).</t>
  </si>
  <si>
    <t>010000271200</t>
  </si>
  <si>
    <t>Vitaminas y minerales. Cápsula de Gelatina blanda. Cada cápsula de gelatina blanda contiene: Monohidrato de tiamina (vitamina B1) 2.4 mg. Riboflavina (vitamina B2) 2.7 mg. Clorhidrato de piridoxina (vitamina B6) 3.2 mg. Cianocobalamina (vitamina B12) 3.9 µg. Acido fólico 420.0 µg. Acido ascórbico (vitamina C) 143.0 mg. Sulfato ferroso anhidro (equivalente a 30.0 mg de hierro) 81.6 mg. Sulfato de cobre anhidro(equivalente a 2.3 mg de cobre) 5.77 mg. Sulfato de zinc anhidro(equivalente a 38.0 mg de zinc) 93.83 mg. Envase con 30 cápsulas de gelatina blanda.</t>
  </si>
  <si>
    <t>010000435800</t>
  </si>
  <si>
    <t>Pregabalina. Cápsula Cada Cápsula contiene: Pregabalina 150 mg Envase con 14 Cápsulas</t>
  </si>
  <si>
    <t>010000540400</t>
  </si>
  <si>
    <t>Alimento médico para pacientes con trastorno del ciclo de la urea de 8 Años o Mayores y Adultos. Polvo. Cada 100G contiene: Energía Unidad kcal Mínimo 360.00 Máximo 440.00 Proteína Unidad g Mínimo 8.20 Máximo 25.00 Hidratos de carbono Unidad g Mínimo 45.00 Máximo 71.00 Lípidos Unidad g Mínimo 0.00 Máximo 17.00 L-Alanina Unidad g Mínimo 0 Máximo 0 L-Arginina Unidad g Mínimo 0 Máximo 0 L-Acido aspártico Unidad g Mínimo 0 Máximo 0 L-Cistina Unidad g Mínimo 0.26 Máximo 1.20 L-Acido glutámico Unidad g Mínimo 0 Máximo 0 L-Histidina Unidad g Mínimo 0 Máximo 0.72 L-Isoleucina Unidad g Mínimo 0 Máximo 2.56 L-Leucina Unidad g Mínimo 1.20 Máximo 4.34 L-Lisina Unidad g Mínimo 1.57 Máximo 4.20 L-Metionina Unidad g Mínimo 0.31 Máximo 1.20 L-Fenilalanina Unidad g Mínimo 0.84 Máximo 1.80 L-Prolina Unidad g Mínimo 0 Máximo 0 L-Serina Unidad g Mínimo 0 Máximo 0 L-Treonina Unidad g Mínimo 1.07 Máximo 3.60 L-Triptófano Unidad g Mínimo 0.49 Máximo 0.75 L-Tirosina Unidad g Mínimo 1.01 Máximo 3.00 L-Valina Unidad g Mínimo 1.25 Máximo 4.62 Tiamina (B1) Unidad µg Mínimo 0 Máximo 4000.00 Riboflavina (B2) Unidad µg Mínimo 0 Máximo 2400.00 Niacina (B3) Unidad µg Mínimo 0 Máximo 30300.00 Piridoxina (B6) Unidad µg Mínimo 0 Máximo 1750.00 Cianocobalamina (B12) Unidad µg Mínimo 0 Máximo 7.30 Acido fólico Unidad µg Mínimo 0 Máximo 530.00 Acido pantoténico Unidad µg Mínimo 0 Máximo 10900.00 Acido ascórbico (vit.C) Unidad mg Mínimo 57.00 Máximo 125.00 Colina Unidad mg Mínimo 0 Máximo 130.00 Biotina Unidad µg Mínimo 0 Máximo 150.00 Inositol Unidad mg Mínimo 0 Máximo 110.00 Vitamina A Unidad UI Mínimo 0 Máximo 3026.00 Vitamina D Unidad UI Mínimo 0 Máximo 324.00 Vitamina E Unidad UI Mínimo 0 Máximo 27.70 Vitamina K Unidad µg Mínimo 0 Máximo 70.00 Sodio Unidad mg Mínimo 0 Máximo 1175.00 Potasio Unidad mg Mínimo 0 Máximo 1800.00 Cloro Unidad mg Mínimo 0 Máximo 1325.00 Calcio Unidad mg Mínimo 0 Máximo 1150.00 Fósforo Unidad mg Mínimo 0 Máximo 1020.00 Magnesio Unidad mg Mínimo 0 Máximo 300.00 Hierro Unidad mg Mínimo 0 Máximo 17.00 Cobre Unidad µg Mínimo 0 Máximo 1430.00 Zinc Unidad mg Mínimo 0 Máximo 17.00 Manganeso Unidad µg Mínimo 0 Máximo 1430.00 Yodo Unidad µg Mínimo 0 Máximo 150.00 Molibdeno Unidad µg Mínimo 0 Máximo 45.00 Selenio Unidad µg Mínimo 0 Máximo 37.00 Cromo Unidad µg Mínimo 0 Máximo 45.00. Envase: lata con medida dosificadora.</t>
  </si>
  <si>
    <t>010000540500</t>
  </si>
  <si>
    <t>Alimento médico para pacientes con acidemia metilmalonica y propionica De recien nacidos a 7 Años 11 Meses de edad. Polvo. Cada 100G Contiene: Energía Unidad kcal Mínimo 350.00 Máximo 500.00 Proteína Unidad g Mínimo 15.00 Máximo 25.00 Hidratos de carbono Unidad g Mínimo 51.00 Máximo 62.00 Lípidos Unidad g Mínimo 0 Máximo 26.00 L-Cistina Unidad g Mínimo 0.29 Máximo 0.95 L-Acido glutámico Unidad g Mínimo 0 Máximo 2.86 L-Histidina Unidad g Mínimo 0.42 Máximo 1.75 L-Isoleucina Unidad g Mínimo 0 Máximo 0.12 L-Leucina Unidad g Mínimo 1.38 Máximo 3.90 L-Lisina Unidad g Mínimo 1.00 Máximo 2.65 L-Metionina Unidad g Mínimo 0 Máximo trazas L-Fenilalanina Unidad g Mínimo 0.79 Máximo 1.72 L-Treonina Unidad g Mínimo 0 Máximo 0.10 L-Triptófano Unidad g Mínimo 0.17 Máximo 0.76 L-Tirosina Unidad g Mínimo 0.79 Máximo 1.72 L-Valina Unidad g Mínimo 0 Máximo trazas Tiamina (B1) Unidad mg Mínimo 1.00 Máximo 1.90 Riboflavina (B2) Unidad mg Mínimo 0.90 Máximo 1.20 Niacina (B3) Unidad mg Mínimo 10.00 Máximo 12.80 Piridoxina (B6) Unidad mg Mínimo 0.75 Máximo 1.00 Cianocobalamina (B12) Unidad µg Mínimo 2.00 Máximo 4.90 Acido fólico Unidad µg Mínimo 100.00 Máximo 230.00 Acido pantoténico Unidad mg Mínimo 3.70 Máximo 6.90 Acido ascórbico (vit.C) Unidad mg Mínimo 50.00 Máximo 135.00 Colina Unidad mg Mínimo 60.00 Máximo 110.00 Biotina Unidad µg Mínimo 38.00 Máximo 120.00 Inositol Unidad mg Mínimo 40.00 Máximo 86.00 Vitamina A-retinol Unidad UI Mínimo 1520.00 Máximo 1665.00 Vitamina D Unidad UI Mínimo 380.00 Máximo 480.00 Vitamina E Unidad UI Mínimo 6.50 Máximo 11.00 Vitamina K Unidad µg Mínimo 35.00 Máximo 40.00 Sodio Unidad mg Mínimo 190.00 Máximo 580.00 Potasio Unidad mg Mínimo 560.00 Máximo 840.00 Cloro Unidad mg Mínimo 410.00 Máximo 480.00 Calcio Unidad mg Mínimo 575.00 Máximo 810.00 Fósforo Unidad mg Mínimo 400.00 Máximo 810.00 Magnesio Unidad mg Mínimo 50.00 Máximo 200.00 Hierro Unidad mg Mínimo 9.00 Máximo 12.00 Cobre Unidad mg Mínimo 0.86 Máximo 2.00 Zinc Unidad mg Mínimo 8.00 Máximo 13.00 Manganeso Unidad mg Mínimo 0.38 Máximo 1.30 Yodo Unidad µg Mínimo 65.00 Máximo 90.00 Selenio Unidad µg Mínimo 14.10 Máximo 40.00 Envase: lata con medida dosificadora.</t>
  </si>
  <si>
    <t>010000532300</t>
  </si>
  <si>
    <t>Didanosina. Cápsula con gránulos con capa entérica cada cápsula con gránulos con capa entérica contiene: Didanosina 400 mg. Envase con 30 cápsulas.</t>
  </si>
  <si>
    <t>010000109401</t>
  </si>
  <si>
    <t>Cabergolina. Tableta Cada Tableta contiene: Cabergolina 0.5 mg Envase con 4 Tabletas.</t>
  </si>
  <si>
    <t>010000415501</t>
  </si>
  <si>
    <t>Gonadotrofinas postmenopáusicas humanas. Solución Inyectable Cada frasco ámpula con liofilizado contiene: Hormona estimulante del folículo (FSH) 75 UI Hormona luteinizante (LH) 75 UI Envase con 5 frascos ámpula y 5 ampolletas con 1 ml de diluyente.</t>
  </si>
  <si>
    <t>010000433101</t>
  </si>
  <si>
    <t>Zafirlukast. Tableta  Cada tableta contiene: Zafirlukast 20 mg. Envase con 30 tabletas.</t>
  </si>
  <si>
    <t>010000008400</t>
  </si>
  <si>
    <t>Nicotina. Parche cada parche de 22 cm2 contiene: nicotina 114 mg. envase con 7 parches.</t>
  </si>
  <si>
    <t>010000251200</t>
  </si>
  <si>
    <t>Aminoácidos cristalinos solución inyectable al 10% pediátricos. Cada 100 ml contiene: L- Isoleucina Unidad: mg Mínimo: 670 Máximo: 820. L- Leucina Unidad: mg Mínimo: 1000 Máximo: 1400. L- Lisina Unidad: mg Mínimo: 670 Máximo: 1100. L- Metionina Unidad: mg Mínimo: 220 Máximo: 340. L- Fenilalanina Unidad: mg Mínimo: 420 Máximo: 650. L- Treonina Unidad: mg Mínimo: 370 Máximo: 512. L- Triptófano Unidad: mg Mínimo: 180 Máximo: 200. L- Valina Unidad: mg Mínimo: 670 Máximo: 1230. L- Histidina Unidad: mg Mínimo: 310 Máximo: 480. L- Cisteína Unidad: mg Mínimo: 16 Máximo: 250. L- Tirosina Unidad: mg Mínimo: 44 Máximo: 240. L- Alanina Unidad: mg Mínimo: 540 Máximo: 800. L- Arginina Unidad: mg Mínimo: 840 Máximo: 1230. L- Prolina Unidad: mg Mínimo: 300 Máximo: 820. L- Serina Unidad: mg Mínimo: 380 Máximo: 500. Glicina (Ac. Aminoacético) Unidad: mg Mínimo: 360 Máximo: 400. Ácido L- Aspártico Unidad: mg Mínimo: 320 Máximo: 600. Ácido L- Glutámico Unidad: mg Mínimo: 500 Máximo: 1000. Taurina Unidad: mg Mínimo: 25 Máximo: 70. Ornitina Unidad: mg Mínimo: 0 Máximo: 250. * Prosulfito o disulfito de sodio Unidad: mg Mínimo: 0 Máximo: 50. *Cloruros Unidad: Mmol Mínimo: 0 Máximo: 16. * Agua inyectable Unidad: ml Mínimo: 0 Máximo: 100. Aminoácidos Totales Unidad: g/l Mínimo: 98 Máximo: 100. Nitrógeno total Unidad: g/l Mínimo: 15 Máximo: 15.68. *Pueden o no venir en la fórmula lo cual no modifica el efecto terapéutico deseado. Presentación de 250 ml.</t>
  </si>
  <si>
    <t>030000612800</t>
  </si>
  <si>
    <t>Nutrición Parenteral A Base De Lípidos Aminoácidos Glucosa Electrolitos. Emulsión Inyectable. Cada 100 ml contiene: En el compartimiento de emulsión de lípidos al 10%: Aceite de soya/Aceite de oliva 10.0g. En el compartimiento de aminoácidos cristalinos con electrolitos: L-Alanina 1.140 g L-Arginina 0.632 g Glicina 0.568 g L-Histidina 0.265 g. L-isoleucina 0.330 g L-Leucina 0.402 g Clorhidrato de L-Lisina 0.400 g equivalente a 0.320 g de L-Lisina L-Metionina 0.220 g L-Fenilalanina 0.308 g L-Prolina 0.375 g L-Serina 0.275 g L-Treonina 0.230 g L-Triptófano 0.100 g L-Tirosina 0.022 g L-Valina 0.320 g Acetato de sodio trihidratado 0.245 g Glicerofosfato de sodio pentahidratado 0.535 g Cloruro de potasio 0.298 g Cloruro de magnesio hexahidratado 0.112 g En el compartimiento de glucosa al 20% y cloruro de calcio: Glucosa monohidratada equivalente a 20.00 g de glucosa anhidra Cloruro de calcio dihidratado 0.075 g. Envase con bolsa de plástico de 1000 ml con tres compartimientos (200 ml para lípidos 400 ml para aminoácidos con electrolitos 400 ml para glucosa con calcio).</t>
  </si>
  <si>
    <t>030000539401</t>
  </si>
  <si>
    <t>Fórmula para lactantes con necesidades especiales de nutrición con proteína extensamente hidrolizada y trigliceridos de cadena media. Polvo o Líquido. Energía: Mínimo /100 mL: 60 kcal Máximo /100 mL 85 kcal. Energía: Mínimo /100 mL: 250 kJ Máximo /100 mL 355kJ. Vitaminas. Vitamina A 200 U.I. o 60 µg expresados en retinol 600 U.I. o 180 µg expresados en retinol - Vitamina D 1 µg o 40 U.I. 25 µg o 100 U.I. - Vitamina C (Ac.ascórbico) 10 mg S. E. 70 mg Tiamina (B1) 60 µg S. E. 300 µg Riboflavina (B2) 80 µg S. E. 500 µg Niacina (B3) 300 µg S. E. 1 500 µg Piridoxina (B6) 35 µg S. E. 175 µg Ácido fólico (B9) 10 µg S. E. 50 µg Ácido pantoténico (B5) 400 µg S. E. 2 000 µg Cianocobalamina (B12) 0,1 µg S. E. 1,5 µg Biotina (H) 1,5 µg S. E. 10 µg Vitamina K1 4 µg S. E. 27 µg Vitamina E (alfa tocoferol equivalente) 0,5 mg S. E. 5 mg. Nutrimentos inorgánicos (minerales y elementos traza). Sodio (Na) 20 mg 60 mg - Potasio (K) 60 mg 180 mg - Cloro (Cl) 50 mg 160 mg - Calcio (Ca) 50 mg S.E. 140 mg Fósforo (P) 25 mg S.E. 100 mg La relación Ca:P 1:1 2:1 Magnesio (Mg) 5 mg S.E. 15 mg Hierro (Fe) 1 mg 2 mg Colina 7 mg S.E. 50 mg Mioinositol (Inositol) 4 mg S.E. 40 mg. L-Carnitina (Carnitina) 1,2 mg S.E. - Taurina 5,5 mg 12 mg - Yodo (I) 10 µg S.E. 60 µg Cobre (Cu) 35 µg S.E. 120 µg Cinc (Zn) 0,5 mg S.E. 1,5 mg Manganeso (Mn) 1 µg S.E. 100 µg Selenio (Se) 1 µg S.E. 9 µg Cromo (Cr) ** 1,5 µg S.E. 10 µg Molibdeno (Mo) ** 1,5 µg S.E. 10 µg Nucleótidos ** 1,9 mg 16 mg. Fuente de proteína (se debe indicar el origen del hidrolizado de proteína). Proteína hidrolizada de caseína o suero: Péptidos 85% o más con menos de 1 500 Daltons 2,25 g 3,0 g Lípidos y ácidos grasos. Grasas 4,4 g 6 g Ácido linoléico 300 mg S.E. 1 400 mg Ácido alfalinolénico 50 mg S.E. - Relación ácido linoleico/ácido alfa linolénico 5:1 15:1 ARA 7 mg S.E. - DHA 7 mg S.E. 0,5% de los ácidos grasos Relación ARA:DHA 1:1 2:1 Triglicéridos de Cadena Media 30% de los ácidos grasos totales 65% de los ácidos grasos totales. Hidratos de carbono. Hidratos de carbono 9 g 14 g -. Disposiciones Generales Esta formulación deberá ser libre de lactosa (≤ 0,1 g/100kcal) Las fórmulas para lactantes con necesidades especiales de nutrición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Para mejorar la calidad nutritiva de las proteínas podrán añadirse aminoácidos indispensables únicamente en las cantidades estrictamente necesarias los cuales deben ser en su forma natural L. Esta información deberá expresarse en la ficha técnica. En las fórmulas para lactantes con necesidades especiales de nutrición sólo podrán añadirse almidones naturalmente exentos de gluten precocidos y/o gelatinizados hasta un máximo de 30% del contenido total de hidratos de carbono y hasta un máximo de 2 g/100 ml. En las fórmulas para lactantes con necesidades especiales de nutrición debe evitarse el uso de sacarosa asíµ como la adición de fructosa como ingrediente salvo cuando sea necesario por justificación tecnológica En las fórmulas para lactantes con necesidades especiales de nutrición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cuando ésta lo solicite. Si se añade ácido docosahexaenoico (DHA) el contenido de ácido araquidónico debe ser al menos el mismo que el de DHA y el contenido de ácido eicosapentaenoico (EPA) no debe exceder el contenido de DHA. Las instituciones podrán solicitar que se especifique el origen del hidrolizado de proteína y en caso de ser mixto la relación de la misma lo cual será expresado en la ficha técnica. ** Opcional S.E. Sin Especificación NSR: Nivel Superior de Referencia. Envase desde 59 ml hasta 237 ml</t>
  </si>
  <si>
    <t>030000612801</t>
  </si>
  <si>
    <t>Nutrición Parenteral A Base De Lípidos Aminoácidos Glucosa Electrolitos. Emulsión Inyectable. Cada 100 ml contiene: En el compartimiento de emulsión de lípidos al 10%: Aceite de soya/Aceite de oliva 10.0g. En el compartimiento de aminoácidos cristalinos con electrolitos: L-Alanina 1.140 g L-Arginina 0.632 g Glicina 0.568 g L-Histidina 0.265 g. L-isoleucina 0.330 g L-Leucina 0.402 g Clorhidrato de L-Lisina 0.400 g equivalente a 0.320 g de L-Lisina L-Metionina 0.220 g L-Fenilalanina 0.308 g L-Prolina 0.375 g L-Serina 0.275 g L-Treonina 0.230 g L-Triptófano 0.100 g L-Tirosina 0.022 g L-Valina 0.320 g Acetato de sodio trihidratado 0.245 g Glicerofosfato de sodio pentahidratado 0.535 g Cloruro de potasio 0.298 g Cloruro de magnesio hexahidratado 0.112 g En el compartimiento de glucosa al 20% y cloruro de calcio: Glucosa monohidratada equivalente a 20.00 g de glucosa anhidra Cloruro de calcio dihidratado 0.075 g. Envase con bolsa de plástico de 1500 ml con tres compartimientos (300 ml para lípidos 600 ml para aminoácidos con electrolitos 600 ml para glucosa con calcio).</t>
  </si>
  <si>
    <t>010000610000</t>
  </si>
  <si>
    <t>Lactulosa. Polvo Cada sobre contiene: Lactulosa 5 g Envase con 15 sobres con polvo</t>
  </si>
  <si>
    <t>010000650000</t>
  </si>
  <si>
    <t>Glucosa / Aminoácidos / Electrolitos / Lípidos. Emulsión Inyectable. Cada 100 ml contienen: En el compartimiento de solución de glucosa al 42%: Glucosa monohidratada equivalente a 42 g de glucosa anhídra En el compartimiento de aminoácidos al 10% con electrolitos: L-Alanina 1.4 g. L-Arginina 1.2 g Glicina (ácido aminoacético) 1.1 g L-Histidina 0.30 g L-Isoleucina 0.50 g L-Leucina 0.74 g Acetato de L-lisina equivalente a 0.66 g de L-lisina L-Metionina 0.43 g L-Fenilalanina 0.51 g L-Prolina 1.12 g L-Serina 0.65 g Taurina 0.10 g L-Treonina 0.44 g L-Triptófano 0.20 g L-Tirosina 0.04 g L-Valina 0.62 g Cloruro de calcio dihidratado equivalente a 0.056 g de Cloruro de calcio anhídro Glicerofosfato de sodio hidratado equivalente a 0.418 g de Glicerofosfato de sodio anhidro Sulfato de magnesio heptahidratado equivalente a 0.120 g de Sulfato de magnesio anhidro Cloruro de potasio 0.448 g Acetato de sodio trihidratado equivalente a 0.340 g de Acetato de sodio anhidro Sulfato de zinc heptahidratado equivalente a 0.00129 g de Sulfato de zinc anhidro En el compartimiento de emulsión de Lípido al 20% Aceite de soya 6.0 g Triglicéridos de cadena mediana 6.0 g Aceite de oliva 5.0 g Aceite de pescado rico en ácidos grasos omega 3 3.0 g Envase con una bolsa protectora con una bolsa de tres cámaras con tres puertos de llenado con 1477 ml con Glucosa / Aminoácidos con electrolitos / lípidos (42%/10%/20%).</t>
  </si>
  <si>
    <t>010000154101</t>
  </si>
  <si>
    <t>Carbetocina. Solución inyectable.  Cada ampolleta o frasco ámpula contiene: Carbetocina 100 µg. Envase con 5 ampolletas o frascos ámpula.</t>
  </si>
  <si>
    <t>010000411300</t>
  </si>
  <si>
    <t>Polidocanol. Solución Inyectable Cada ml contiene: Polidocanol 30 mg Envase con un frasco ámpula con 30 ml.</t>
  </si>
  <si>
    <t>010000619800</t>
  </si>
  <si>
    <t>Ceftolozano/Tazobactam. Solución Inyectable. Cada frasco ámpula contiene: Sulfato de Ceftolozano equivalente a 1000.00 mg de Ceftolozano Tazobactam sódico equivalente a 500.0 mg de Tazobactam Envase con 10 frascos ámpula.</t>
  </si>
  <si>
    <t>010000414500</t>
  </si>
  <si>
    <t>Lutropina alfa. Solución Inyectable Cada frasco ámpula con liofilizado contiene: Lutropina alfa 75 UI Envase con 1 frasco ámpula y 1 ampolleta o frasco ámpula con 1 ml de diluyente.</t>
  </si>
  <si>
    <t>030000612803</t>
  </si>
  <si>
    <t>Nutrición Parenteral A Base De Lípidos Aminoácidos Glucosa Electrolitos. Emulsión Inyectable. Cada 100 ml contiene: En el compartimiento de emulsión de lípidos al 10%: Aceite de soya/Aceite de oliva 10.0g. En el compartimiento de aminoácidos cristalinos con electrolitos: L-Alanina 1.140 g L-Arginina 0.632 g Glicina 0.568 g L-Histidina 0.265 g. L-isoleucina 0.330 g L-Leucina 0.402 g Clorhidrato de L-Lisina 0.400 g equivalente a 0.320 g de L-Lisina L-Metionina 0.220 g L-Fenilalanina 0.308 g L-Prolina 0.375 g L-Serina 0.275 g L-Treonina 0.230 g L-Triptófano 0.100 g L-Tirosina 0.022 g L-Valina 0.320 g Acetato de sodio trihidratado 0.245 g Glicerofosfato de sodio pentahidratado 0.535 g Cloruro de potasio 0.298 g Cloruro de magnesio hexahidratado 0.112 g En el compartimiento de glucosa al 20% y cloruro de calcio: Glucosa monohidratada equivalente a 20.00 g de glucosa anhidra Cloruro de calcio dihidratado 0.075 g. Envase con bolsa de plástico de 2500 ml con tres compartimientos (500 ml para lípidos 1000 ml para aminoácidos con electrolitos 1000 ml para glucosa con calcio).</t>
  </si>
  <si>
    <t>010000508401</t>
  </si>
  <si>
    <t>Tacrolimus. Cápsula Cada Cápsula contiene: Tacrolimus monohidratado equivalente a 1 mg de tacrolimus Envase con 100 Cápsulas.</t>
  </si>
  <si>
    <t>010000584000</t>
  </si>
  <si>
    <t>Indacaterol. Cápsula. Cada cápsula contiene: Maleato de Indacaterol equivalente a 150µg de indacaterol Envase con 30 Cápsulas y dispositivo para Inhalación.</t>
  </si>
  <si>
    <t>010000403100</t>
  </si>
  <si>
    <t>Capsaicina crema cada 100 gramos contiene: extracto de oleoresina del capsicum annuuna equivalente a 0.035 g de capsaicina. Envase con 40 g.</t>
  </si>
  <si>
    <t>010000430900</t>
  </si>
  <si>
    <t>Sildenafil. Tableta Cada Tableta contiene: Citrato de sildenafil equivalente a Sildenafil 100 mg Envase con 1 Tableta.</t>
  </si>
  <si>
    <t>010000273002</t>
  </si>
  <si>
    <t>Nutrición parenteral a base de lípidos aminoacidos glucosa electrolitos.Emulsión Inyectable Cada 100 ml contienen: En el compartimiento A de Emulsión de lípidos al 20% Aceite purificado de soya y/o de oliva 20.00 g En el compartimiento B de aminoácidos al 10% con electrolitos: L-alanina 2.070 g L-arginina 1.150 g Glicina 1.030 g L-histidina 0.480 g L-isoleucina 0.600 g L-leucina 0.730 g Clorhidrato de L-lisina equivalente a 0.580 g de L-lisina L-metionina 0.400 g L-fenilalanina 0.560 g L-prolina 0.680 g L-serina 0.500 g L-treonina 0.420 g L-triptofano 0.180 g L-tirosina 0.040 g L-valina 0.580 g Acetato de sodio trihidratado 0.612 a 0.680 g Fosfato dipotásico0.522 g o Glicerofosfato de sodio pentahidratado 0.535 g y Cloruro de Potasio 0.448 g Cloruro de sodio 0.118 g Cloruro de magnesio Hexahidratado 0.112 g El compartimiento de glucosa al 40% y cloruro de calcio: Glucosa monohidratada equivalente a 40.00 g de glucosa anhidra Cloruro de calcio dihidratado 0.075 g. Envase con bolsa de plástico de 1500 ml con tres compartimientos (300 ml para lípidos 600 ml para aminoácidos con electrolitos 600 ml para glucosa con calcio).</t>
  </si>
  <si>
    <t>010000216901</t>
  </si>
  <si>
    <t>Levocarnitina. Solución Inyectable. Cada ampolleta contiene: Levocarnitina 1 g. Envase con 25 ampolletas de 5 ml.</t>
  </si>
  <si>
    <t>010000613800</t>
  </si>
  <si>
    <t>Eritropoyetina Theta. Solucion Inyectable. Cada jeringa prellenada contiene: Eritropoyetina Theta 30000 UI Envase con 1 jeringa prellenada con 1 ml.</t>
  </si>
  <si>
    <t>030000612802</t>
  </si>
  <si>
    <t>Nutrición Parenteral A Base De Lípidos Aminoácidos Glucosa Electrolitos. Emulsión Inyectable. Cada 100 ml contiene: En el compartimiento de emulsión de lípidos al 10%: Aceite de soya/Aceite de oliva 10.0g. En el compartimiento de aminoácidos cristalinos con electrolitos: L-Alanina 1.140 g L-Arginina 0.632 g Glicina 0.568 g L-Histidina 0.265 g. L-isoleucina 0.330 g L-Leucina 0.402 g Clorhidrato de L-Lisina 0.400 g equivalente a 0.320 g de L-Lisina L-Metionina 0.220 g L-Fenilalanina 0.308 g L-Prolina 0.375 g L-Serina 0.275 g L-Treonina 0.230 g L-Triptófano 0.100 g L-Tirosina 0.022 g L-Valina 0.320 g Acetato de sodio trihidratado 0.245 g Glicerofosfato de sodio pentahidratado 0.535 g Cloruro de potasio 0.298 g Cloruro de magnesio hexahidratado 0.112 g En el compartimiento de glucosa al 20% y cloruro de calcio: Glucosa monohidratada equivalente a 20.00 g de glucosa anhidra Cloruro de calcio dihidratado 0.075 g. Envase con bolsa de plástico de 2000 ml con tres compartimientos (400 ml para lípidos 800 ml para aminoácidos con electrolitos 800 ml para glucosa con calcio).</t>
  </si>
  <si>
    <t>010000613600</t>
  </si>
  <si>
    <t>Rilpivirina. Tableta. Cada tableta contiene: Clorhidrato de rilpivirina equivalente a 25 mg de Rilpivirina. Envase con 30 tabletas.</t>
  </si>
  <si>
    <t>010000603600</t>
  </si>
  <si>
    <t>Acetato de glatiramer. Solcuión inyectable. Cada jeringa prellenada contiene: Acetato de glatiramer 40 mg. Envase con 12 jeringas prellenadas con 1 ml (40 mg/ml).</t>
  </si>
  <si>
    <t>010000615000</t>
  </si>
  <si>
    <t>Budesonida. Aerosol Para Inhalacion Bucal. Cada gramo contiene: Budesonida 4.285 mg Envase presurizado con 200 dosis de 200 µg cada una y dispositivo inhalador.</t>
  </si>
  <si>
    <t>010000523700</t>
  </si>
  <si>
    <t>Interferón (Beta). Solución Inyectable. Cada frasco ámpula o jeringa prellenada contiene: Interferón beta 1a 44 µg (12 millones UI). Envase con frasco ámpula con liofilizado y ampolleta con 2 ml de diluyente.</t>
  </si>
  <si>
    <t>010000540300</t>
  </si>
  <si>
    <t>Alimento médico para pacientes con trastorno del ciclo de la urea Recien nacidos a 7 años 11 Meses de edad. Polvo. Cada 100G Contiene: Energía Unidad Kcal Mínimo 500.00 Máximo 510.00 Proteína Unidad g Mínimo 6.50 Máximo 7.50 Hidratos de carbono Unidad g Mínimo 57.00 Máximo 60.00 Lípidos Unidad g Mínimo 24.60 Máximo 26.00 L-Alanina Unidad g Mínimo 0 Máximo 0 L-Arginina Unidad g Mínimo 0 Máximo 0 L-Acido aspártico Unidad g Mínimo 0 Máximo 0 L-Cistina Unidad g Mínimo 0.30 Máximo 0.32 L-Acido glutámico Unidad g Mínimo 0 Máximo 0 Glicina Unidad g Mínimo 0 Máximo 0 L-Histidina Unidad g Mínimo 0.36 Máximo 0.44 L-Isoleucina Unidad g Mínimo 0.99 Máximo 1.28 L-Leucina Unidad g Mínimo 2.00 Máximo 2.17 L-Lisina Unidad g Mínimo 1.11 Máximo 1.24 L-Metionina Unidad g Mínimo 0.25 Máximo 0.34 L-Fenilalanina Unidad g Mínimo 0.67 Máximo 0.75 L-Treonina Unidad g Mínimo 0.75 Máximo 0.85 L-Triptófano Unidad g Mínimo 0.38 Máximo 0.39 L-Tirosina Unidad g Mínimo 0.80 Máximo 0.88 L-Valina Unidad g Mínimo 0.99 Máximo 1.43 Tiamina (B1) Unidad mg Mínimo 1.00 Máximo 2.00 Riboflavina (B2) Unidad mg Mínimo 0.98 Máximo 1.20 Niacina (B3) Unidad µg Mínimo 10000.00 Máximo 16700.00 Piridoxina (B6) Unidad mg Mínimo 0.85 Máximo 1.00 Cianocobalamina (B12) Unidad µg Mínimo 2.00 Máximo 5.60 Acido fólico Unidad µg Mínimo 100.00 Máximo 250.00 Acido pantoténico Unidad µg Mínimo 3.80 Máximo 7.80 Acido ascórbico (vit.C) Unidad mg Mínimo 55.00 Máximo 60.00 Colina Unidad mg Mínimo 60.00 Máximo 100.00 Biotina Unidad µg Mínimo 38.00 Máximo 75.00 Inositol Unidad mg Mínimo 50.00 Máximo 86.00 Vitamina A Unidad UI Mínimo 533.00 Máximo 1600.00 Vitamina D Unidad UI Mínimo 300.00 Máximo 360.00 Vitamina E Unidad UI Mínimo 10.00 Máximo 17.01 Vitamina K Unidad µg Mínimo 40.00 Máximo 60.00 Sodio Unidad mg Mínimo 215.00 Máximo 240.00 Potasio Unidad mg Mínimo 560.00 Máximo 790.00 Cloro Unidad mg Mínimo 390.00 Máximo 420.00 Calcio Unidad mg Mínimo 650.00 Máximo 660.00 Fósforo Unidad mg Mínimo 440.00 Máximo 455.00 Magnesio Unidad mg Mínimo 55.00 Máximo 66.00 Cobre Unidad µg Mínimo 860.00 Máximo 1250.00 Zinc Unidad mg Mínimo 8.60 Máximo 9.50 Manganeso Unidad µg Mínimo 380.00 Máximo 500.00 Yodo Unidad µg Mínimo 76.00 Máximo 80.00 Selenio Unidad µg Mínimo 14.10 Máximo 25.00. Envase: lata con medida dosificadora.</t>
  </si>
  <si>
    <t>010000128200</t>
  </si>
  <si>
    <t>Glicerol. Supositorio. Cada supositorio contiene: Glicerol 1.380 g Envase con 20 Supositorios.</t>
  </si>
  <si>
    <t>010000341700</t>
  </si>
  <si>
    <t>Diclofenaco. Cápsula o gragea de liberación prolongada. Cada gragea contiene: Diclofenaco sódico 100 mg Envase con 20 Cápsulas o Grageas.</t>
  </si>
  <si>
    <t>010000361000</t>
  </si>
  <si>
    <t>Cloruro de sodio. Solución Inyectable al 0.9%. Cada 100 ml contienen: Cloruro de sodio 0.9 g Agua Inyectable 100 ml Envase con 1 000 ml. Contiene: Sodio 154 mEq. Cloruro 154 mEq.</t>
  </si>
  <si>
    <t>010000360800</t>
  </si>
  <si>
    <t>Cloruro de sodio. Solución Inyectable al 0.9%. Cada 100 ml contienen: Cloruro de sodio 0.9 g Agua Inyectable 100 ml Envase con 250 ml. Contiene: Sodio 38.5 mEq. Cloruro 38.5 mEq.</t>
  </si>
  <si>
    <t>010000360900</t>
  </si>
  <si>
    <t>Cloruro de sodio. Solución Inyectable al 0.9%. Cada 100 ml contienen: Cloruro de sodio 0.9 g Agua Inyectable 100 ml Envase con 500 ml. Contiene: Sodio 77 mEq. Cloruro 77 mEq.</t>
  </si>
  <si>
    <t>010000518700</t>
  </si>
  <si>
    <t>Omeprazol o pantoprazol. Solución Inyectable Cada frasco ámpula con liofilizado contiene: omeprazol sódico equivalente a 40 mg de omeprazol. o pantoprazol sódico equivalente a 40 mg de pantoprazol. Envase con un frasco ámpula con liofilizado y ampolleta con 10 ml de diluyente.</t>
  </si>
  <si>
    <t>010000010600</t>
  </si>
  <si>
    <t>Paracetamol. Solucion oral cada ml contiene: paracetamol 100 mg. envase con 15 ml gotero calibrado a 0.5 y 1 ml integrado o adjunto al envase que sirve de tapa.</t>
  </si>
  <si>
    <t>010000214400</t>
  </si>
  <si>
    <t>Loratadina. Tableta o gragea. Cada tableta o gragea contienen: Loratadina 10 mg. Envase con 20 tabletas o grageas.</t>
  </si>
  <si>
    <t>010000089100</t>
  </si>
  <si>
    <t>Miconazol. Crema Cada gramo contiene: Nitrato de miconazol 20 mg Envase con 20 g.</t>
  </si>
  <si>
    <t>010000246300</t>
  </si>
  <si>
    <t>Ambroxol. Solución Cada 100 ml contienen: Clorhidrato de ambroxol 300 mg Envase con 120 ml y dosificador.</t>
  </si>
  <si>
    <t>010000127200</t>
  </si>
  <si>
    <t>Senósidos a-b. Tableta Cada Tableta contiene: Concentrados de Sen desecados 187 mg (normalizado a 8.6 mg de senósidos A-B). Envase con 20 Tabletas.</t>
  </si>
  <si>
    <t>010000121000</t>
  </si>
  <si>
    <t>Pinaverio. Tableta Cada Tableta contiene: Bromuro de pinaverio 100 mg Envase con 14 Tabletas</t>
  </si>
  <si>
    <t>010000539100</t>
  </si>
  <si>
    <t>Dieta Polimerica Sin Fibra. Suspension Oral O Enteral. Cada 100ml Contiene:    Proteínas Unidad g Mínimo 3.6 Máximo 4 Lípidos Unidad g Mínimo 3.4 Máximo 3.92 Hidratos de carbono Unidad g Mínimo 12.72 Máximo 13.8 Vitamina A Unidad U.I. Mínimo 264.2 Máximo 400 Vitamina D Unidad U.I. Mínimo 21.1 Máximo 28 Vitamina E Unidad U.I. Mínimo 2.4 Máximo 3.33 Vitamina K1 Unidad  µg Mínimo 4.2 Máximo 8 Vitamina C Unidad mg Mínimo 9.7 Máximo 15.9 Tiamina B1 Unidad mg Mínimo 0.16 Máximo 0.2 Riboflabina B2 Unidad mg Mínimo 0.18 Máximo 0.24 Niacina Unidad mg Mínimo 2.11 Máximo 2.8 Vitamina B6 Unidad mg Mínimo 0.21 Máximo 0.4 Acido fólico Unidad  µg Mínimo 42.3 Máximo 54 Acido pantoténico Unidad mg Mínimo 1.06 Máximo 1.4 Vitamina B12 Unidad  µg Mínimo 0.63 Máximo 0.8 Biotina Unidad  µg Mínimo 31.7 Máximo 40 Colina Unidad mg Mínimo 31.3 Máximo 45.2 Calcio Unidad mg Mínimo 49.4 Máximo 75.4 Fósforo Unidad mg Mínimo 49.4 Máximo 66 Magnesio Unidad mg Mínimo 19.8 Máximo 37.7 Zinc Unidad mg Mínimo 0.32 Máximo 0.99 Hierro Unidad mg Mínimo 0.89 Máximo 1.13 Manganeso Unidad mg Mínimo 0.15 Máximo 0.26 Iodo Unidad  µg Mínimo 7 Máximo 9.4 Sodio Unidad mg Mínimo 47 Máximo 79 Potasio Unidad mg Mínimo 118 Máximo 162 Cloruro Unidad mg Mínimo 93.5 Máximo 134 Cromo Unidad  µg Mínimo 3.77 Máximo 5.1 Molibdeno Unidad  µg Mínimo 7.5 Máximo 12.2 Selenio Unidad  µg Mínimo 3.77 Máximo 5.1 Cobre Unidad mg Mínimo 0.09 Máximo 0.16 Envase con 236 a 250 ml.</t>
  </si>
  <si>
    <t>010000345100</t>
  </si>
  <si>
    <t>Alopurinol. Tableta. Cada tableta contiene: alopurinol 300 mg. Envase con 20 tabletas.</t>
  </si>
  <si>
    <t>010000550300</t>
  </si>
  <si>
    <t>Sulindaco. Tableta o Gragea Cada Tableta o Gragea contiene: Sulindaco 200 mg Envase con 20 Tabletas o Grageas.</t>
  </si>
  <si>
    <t>010000120700</t>
  </si>
  <si>
    <t>Butilhioscina o hioscina. Solución Inyectable Cada ampolleta contiene: Bromuro de butilhioscina o butilbromuro de hioscina 20 mg Envase con 3 ampolletas de 1 ml.</t>
  </si>
  <si>
    <t>010000435601</t>
  </si>
  <si>
    <t>Pregabalina. Cápsula Cada Cápsula contiene: Pregabalina 75 mg Envase con 28 Cápsulas</t>
  </si>
  <si>
    <t>010000517600</t>
  </si>
  <si>
    <t>Sucralfato. Tableta Cada Tableta contiene: Sucralfato 1 g Envase con 40 Tabletas.</t>
  </si>
  <si>
    <t>010000545100</t>
  </si>
  <si>
    <t>Cinarizina. Tableta Cada Tableta contiene: Cinarizina 75 mg Envase con 60 Tabletas</t>
  </si>
  <si>
    <t>010000285800</t>
  </si>
  <si>
    <t>Timolol. Solución Oftálmica Cada ml contiene: Maleato de timolol equivalente a 5 mg de timolol. Envase con gotero integral con 5 ml.</t>
  </si>
  <si>
    <t>010000218800</t>
  </si>
  <si>
    <t>Ipratropio-salbutamol. Solución Cada ampolleta contiene: Bromuro de ipratropio monohidratado equivalente a 0.500 mg de bromuro de ipratropio. Sulfato de salbutamol equivalente a 2.500 mg de salbutamol. Envase con 10 ampolletas de 2.5 ml.</t>
  </si>
  <si>
    <t>010000024600</t>
  </si>
  <si>
    <t>Propofol. Emulsion inyectable cada ampolleta o frasco ámpula contiene: propofol 200 mg. en emulsión con edetato disódico (dihidratado). Envase con 5 ampolletas o frascos ámpula de 20 ml.</t>
  </si>
  <si>
    <t>010000361400</t>
  </si>
  <si>
    <t>Solución hartmann. Solución Inyectable Cada 100 ml contienen: Cloruro de sodio 0.600 g Cloruro de potasio 0.030 g Cloruro de calcio dihidratado 0.020 g Lactato de sodio 0.310 g Envase con 250 ml. Miliequivalentes por litro: Sodio 130 Potasio 4 Calcio 2.72-3 Cloruro 109 Lactato 28</t>
  </si>
  <si>
    <t>010000414100</t>
  </si>
  <si>
    <t>Mometasona. Suspensión Para Inhalación  Cada 100 ml contiene: Furoato de mometasona monohidratada equivalente a 0.050 g de furoato de mometasona anhidra. Envase nebulizador con 18 ml y válvula dosificadora (140 nebulizaciones de 50 µgcada una).</t>
  </si>
  <si>
    <t>010000508400</t>
  </si>
  <si>
    <t>Tacrolimus. Cápsula Cada Cápsula contiene: Tacrolimus monohidratado equivalente a 1 mg de tacrolimus Envase con 50 Cápsulas.</t>
  </si>
  <si>
    <t>010000536300</t>
  </si>
  <si>
    <t>Topiramato. TabletaCada Tableta contiene:Topiramato 100 mgEnvase con 60 Tabletas.</t>
  </si>
  <si>
    <t>010000154100</t>
  </si>
  <si>
    <t>Carbetocina. Solución Inyectable Cada ampolleta o frasco ámpula contiene: Carbetocina 100 µg. Envase con una ampolleta o frasco ámpula.</t>
  </si>
  <si>
    <t>010000519100</t>
  </si>
  <si>
    <t>Terlipresina. Solución Inyectable Cada frasco ámpula o ampolleta con Solución contiene: Acetato de terlipresina 1 mg equivalente a 0.86 mg de terlipresina Envase con un frasco ámpula con liofilizado y una ampolleta con 5 ml de diluyente. Cada frasco ámpula con Solución contiene: Acetato de terlipresina 1 mg Equivalente a 0.85 mg de terlipresina</t>
  </si>
  <si>
    <t>010000027000</t>
  </si>
  <si>
    <t>Ropivacaina. Solución Inyectable Cada ampolleta contiene: Clorhidrato de ropivacaína monohidratada equivalente a 150 mg de clorhidrato de ropivacaina. Envase con 5 ampolletas con 20 ml.</t>
  </si>
  <si>
    <t>010000524400</t>
  </si>
  <si>
    <t>Inmunoglobulina g no modificada. Solución Inyectable Cada frasco ámpula contiene: Inmunoglobulina G no modificada 5 g Envase con un frasco ámpula con 100 ml.</t>
  </si>
  <si>
    <t>010000436300</t>
  </si>
  <si>
    <t>Acetato de glatiramer. Solución Inyectable Cada jeringa prellenada contiene: Acetato de glatiramer 20 mg Envase con 28 Jeringas prellenadas con 1 ml (20 mg/ml).</t>
  </si>
  <si>
    <t>Precio unitario ofertado sin I.V.A.</t>
  </si>
  <si>
    <t>Formato E
Propuesta Económica (Para Modalidad de Ofertas Subsecuentes de Descuentos)</t>
  </si>
  <si>
    <t>Formato F
Propuesta Económica (Para Modalidad Precio Máximo de Referencia)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</si>
</sst>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1" formatCode="_-* #,##0_-;\-* #,##0_-;_-* &quot;-&quot;_-;_-@_-"/>
    <numFmt numFmtId="44" formatCode="_-&quot;$&quot;* #,##0.00_-;\-&quot;$&quot;* #,##0.00_-;_-&quot;$&quot;* &quot;-&quot;??_-;_-@_-"/>
    <numFmt numFmtId="43" formatCode="_-* #,##0.00_-;\-* #,##0.00_-;_-* &quot;-&quot;??_-;_-@_-"/>
    <numFmt numFmtId="164" formatCode="#,##0_ ;\-#,##0\ "/>
    <numFmt numFmtId="165" formatCode="#,##0.0"/>
    <numFmt numFmtId="166" formatCode="###,##0"/>
    <numFmt numFmtId="167" formatCode="0.0_);[Red]\(0.0\)"/>
    <numFmt numFmtId="168" formatCode="&quot;$&quot;#,##0.00"/>
    <numFmt numFmtId="169" formatCode="_-&quot;$&quot;\ * #,##0.00_-;\-&quot;$&quot;\ * #,##0.00_-;_-&quot;$&quot;\ * &quot;-&quot;??_-;_-@_-"/>
    <numFmt numFmtId="170" formatCode="#\ ##0;\-#\ ##0"/>
    <numFmt numFmtId="171" formatCode="0.00;\-0.00"/>
    <numFmt numFmtId="172" formatCode="_-[$€-2]* #,##0.00_-;\-[$€-2]* #,##0.00_-;_-[$€-2]* &quot;-&quot;??_-"/>
    <numFmt numFmtId="173" formatCode="#,##0.00&quot; € &quot;;\-#,##0.00&quot; € &quot;;&quot; -&quot;#&quot; € &quot;;@\ "/>
    <numFmt numFmtId="174" formatCode="[$$-80A]#,##0;\-[$$-80A]#,##0"/>
    <numFmt numFmtId="175" formatCode="[$€]#,##0.00\ ;[$€]\(#,##0.00\);[$€]\-#\ ;@\ "/>
    <numFmt numFmtId="176" formatCode="_-* #,##0.00_-;\-* #,##0.00_-;_-* \-??_-;_-@_-"/>
    <numFmt numFmtId="177" formatCode="_-\$* #,##0.00_-;&quot;-$&quot;* #,##0.00_-;_-\$* \-??_-;_-@_-"/>
    <numFmt numFmtId="178" formatCode="mmmm\ d&quot;, &quot;yyyy"/>
    <numFmt numFmtId="179" formatCode="00"/>
    <numFmt numFmtId="180" formatCode="#\ ##0.0;\-#\ ##0.0"/>
    <numFmt numFmtId="181" formatCode="_(&quot;$&quot;* #,##0.00_);_(&quot;$&quot;* \(#,##0.00\);_(&quot;$&quot;* &quot;-&quot;??_);_(@_)"/>
    <numFmt numFmtId="182" formatCode="\$#,##0.00_);&quot;($&quot;#,##0.00\)"/>
    <numFmt numFmtId="183" formatCode="\$#,##0_);&quot;($&quot;#,##0\)"/>
  </numFmts>
  <fonts count="89">
    <font>
      <sz val="11"/>
      <color theme="1"/>
      <name val="Montserrat"/>
      <family val="2"/>
    </font>
    <font>
      <sz val="11"/>
      <color theme="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theme="0"/>
      <name val="Calibri"/>
      <family val="2"/>
      <scheme val="minor"/>
    </font>
    <font>
      <sz val="11"/>
      <color theme="1"/>
      <name val="Montserrat"/>
      <family val="2"/>
    </font>
    <font>
      <b/>
      <sz val="12"/>
      <color theme="1"/>
      <name val="Montserrat"/>
    </font>
    <font>
      <b/>
      <sz val="8"/>
      <color theme="1"/>
      <name val="Montserrat"/>
    </font>
    <font>
      <sz val="11"/>
      <color theme="1"/>
      <name val="Montserrat"/>
    </font>
    <font>
      <b/>
      <sz val="11"/>
      <color theme="1"/>
      <name val="Montserrat"/>
    </font>
    <font>
      <b/>
      <sz val="14"/>
      <color rgb="FFFF0000"/>
      <name val="Montserrat"/>
    </font>
    <font>
      <b/>
      <sz val="9"/>
      <color theme="0"/>
      <name val="Montserrat"/>
    </font>
    <font>
      <sz val="7"/>
      <name val="Arial"/>
      <family val="2"/>
    </font>
    <font>
      <sz val="11"/>
      <color indexed="8"/>
      <name val="Calibri"/>
      <family val="2"/>
    </font>
    <font>
      <sz val="8"/>
      <color indexed="8"/>
      <name val="Arial"/>
      <family val="2"/>
    </font>
    <font>
      <sz val="11"/>
      <color indexed="9"/>
      <name val="Calibri"/>
      <family val="2"/>
    </font>
    <font>
      <sz val="8"/>
      <color indexed="9"/>
      <name val="Arial"/>
      <family val="2"/>
    </font>
    <font>
      <sz val="8"/>
      <name val="Arial"/>
      <family val="2"/>
    </font>
    <font>
      <sz val="11"/>
      <color indexed="17"/>
      <name val="Calibri"/>
      <family val="2"/>
    </font>
    <font>
      <sz val="8"/>
      <color indexed="17"/>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1"/>
      <color indexed="52"/>
      <name val="Calibri"/>
      <family val="2"/>
    </font>
    <font>
      <b/>
      <sz val="8"/>
      <color indexed="52"/>
      <name val="Arial"/>
      <family val="2"/>
    </font>
    <font>
      <b/>
      <sz val="10"/>
      <name val="Arial"/>
      <family val="2"/>
    </font>
    <font>
      <b/>
      <sz val="7"/>
      <name val="Arial"/>
      <family val="2"/>
    </font>
    <font>
      <b/>
      <sz val="11"/>
      <color indexed="9"/>
      <name val="Calibri"/>
      <family val="2"/>
    </font>
    <font>
      <b/>
      <sz val="8"/>
      <color indexed="9"/>
      <name val="Arial"/>
      <family val="2"/>
    </font>
    <font>
      <sz val="11"/>
      <color indexed="52"/>
      <name val="Calibri"/>
      <family val="2"/>
    </font>
    <font>
      <sz val="8"/>
      <color indexed="52"/>
      <name val="Arial"/>
      <family val="2"/>
    </font>
    <font>
      <sz val="12"/>
      <color theme="1"/>
      <name val="Calibri"/>
      <family val="2"/>
      <scheme val="minor"/>
    </font>
    <font>
      <sz val="10"/>
      <name val="Arial1"/>
    </font>
    <font>
      <b/>
      <sz val="11"/>
      <color indexed="56"/>
      <name val="Calibri"/>
      <family val="2"/>
    </font>
    <font>
      <b/>
      <sz val="11"/>
      <color indexed="56"/>
      <name val="Arial"/>
      <family val="2"/>
    </font>
    <font>
      <sz val="11"/>
      <color indexed="62"/>
      <name val="Calibri"/>
      <family val="2"/>
    </font>
    <font>
      <sz val="8"/>
      <color indexed="62"/>
      <name val="Arial"/>
      <family val="2"/>
    </font>
    <font>
      <sz val="11"/>
      <color indexed="8"/>
      <name val="Arial"/>
      <family val="2"/>
    </font>
    <font>
      <u/>
      <sz val="10"/>
      <color indexed="12"/>
      <name val="Arial"/>
      <family val="2"/>
    </font>
    <font>
      <u/>
      <sz val="9.35"/>
      <color indexed="12"/>
      <name val="Calibri"/>
      <family val="2"/>
    </font>
    <font>
      <u/>
      <sz val="11"/>
      <color theme="10"/>
      <name val="Calibri"/>
      <family val="2"/>
    </font>
    <font>
      <u/>
      <sz val="11"/>
      <color theme="10"/>
      <name val="Montserrat"/>
      <family val="2"/>
    </font>
    <font>
      <sz val="11"/>
      <color indexed="20"/>
      <name val="Calibri"/>
      <family val="2"/>
    </font>
    <font>
      <sz val="8"/>
      <color indexed="20"/>
      <name val="Arial"/>
      <family val="2"/>
    </font>
    <font>
      <sz val="2"/>
      <name val="Arial"/>
      <family val="2"/>
    </font>
    <font>
      <sz val="11"/>
      <color indexed="8"/>
      <name val="Calibri"/>
      <family val="2"/>
      <scheme val="minor"/>
    </font>
    <font>
      <sz val="11"/>
      <color theme="1"/>
      <name val="Microsoft Sans Serif"/>
      <family val="2"/>
    </font>
    <font>
      <sz val="11"/>
      <color indexed="60"/>
      <name val="Calibri"/>
      <family val="2"/>
    </font>
    <font>
      <sz val="8"/>
      <color indexed="60"/>
      <name val="Arial"/>
      <family val="2"/>
    </font>
    <font>
      <sz val="10"/>
      <name val="Arial Unicode MS"/>
      <family val="2"/>
    </font>
    <font>
      <sz val="10"/>
      <color indexed="8"/>
      <name val="Arial1"/>
    </font>
    <font>
      <sz val="11"/>
      <color theme="1"/>
      <name val="Calibri"/>
      <family val="2"/>
    </font>
    <font>
      <sz val="10"/>
      <color theme="1"/>
      <name val="Arial Narrow"/>
      <family val="2"/>
    </font>
    <font>
      <sz val="11"/>
      <color theme="1"/>
      <name val="Arial"/>
      <family val="2"/>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1"/>
      <name val="Arial"/>
      <family val="2"/>
    </font>
    <font>
      <b/>
      <sz val="11"/>
      <color indexed="63"/>
      <name val="Calibri"/>
      <family val="2"/>
    </font>
    <font>
      <sz val="10"/>
      <name val="Arial"/>
      <family val="2"/>
      <charset val="1"/>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8"/>
      <name val="Calibri"/>
      <family val="2"/>
    </font>
    <font>
      <sz val="9"/>
      <color theme="1"/>
      <name val="Montserrat"/>
    </font>
  </fonts>
  <fills count="9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D2449"/>
        <bgColor indexed="64"/>
      </patternFill>
    </fill>
    <fill>
      <patternFill patternType="solid">
        <fgColor indexed="31"/>
        <bgColor indexed="50"/>
      </patternFill>
    </fill>
    <fill>
      <patternFill patternType="solid">
        <fgColor indexed="31"/>
        <bgColor indexed="22"/>
      </patternFill>
    </fill>
    <fill>
      <patternFill patternType="solid">
        <fgColor indexed="31"/>
      </patternFill>
    </fill>
    <fill>
      <patternFill patternType="solid">
        <fgColor indexed="31"/>
        <bgColor indexed="41"/>
      </patternFill>
    </fill>
    <fill>
      <patternFill patternType="solid">
        <fgColor indexed="45"/>
        <bgColor indexed="29"/>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45"/>
      </patternFill>
    </fill>
    <fill>
      <patternFill patternType="solid">
        <fgColor indexed="46"/>
        <bgColor indexed="24"/>
      </patternFill>
    </fill>
    <fill>
      <patternFill patternType="solid">
        <fgColor indexed="46"/>
      </patternFill>
    </fill>
    <fill>
      <patternFill patternType="solid">
        <fgColor indexed="27"/>
        <bgColor indexed="42"/>
      </patternFill>
    </fill>
    <fill>
      <patternFill patternType="solid">
        <fgColor indexed="27"/>
        <bgColor indexed="41"/>
      </patternFill>
    </fill>
    <fill>
      <patternFill patternType="solid">
        <fgColor indexed="27"/>
      </patternFill>
    </fill>
    <fill>
      <patternFill patternType="solid">
        <fgColor indexed="47"/>
        <bgColor indexed="50"/>
      </patternFill>
    </fill>
    <fill>
      <patternFill patternType="solid">
        <fgColor indexed="47"/>
        <bgColor indexed="22"/>
      </patternFill>
    </fill>
    <fill>
      <patternFill patternType="solid">
        <fgColor indexed="47"/>
        <bgColor indexed="13"/>
      </patternFill>
    </fill>
    <fill>
      <patternFill patternType="solid">
        <fgColor indexed="47"/>
      </patternFill>
    </fill>
    <fill>
      <patternFill patternType="solid">
        <fgColor indexed="44"/>
        <bgColor indexed="31"/>
      </patternFill>
    </fill>
    <fill>
      <patternFill patternType="solid">
        <fgColor indexed="44"/>
        <bgColor indexed="24"/>
      </patternFill>
    </fill>
    <fill>
      <patternFill patternType="solid">
        <fgColor indexed="44"/>
      </patternFill>
    </fill>
    <fill>
      <patternFill patternType="solid">
        <fgColor indexed="29"/>
        <bgColor indexed="45"/>
      </patternFill>
    </fill>
    <fill>
      <patternFill patternType="solid">
        <fgColor indexed="29"/>
        <bgColor indexed="24"/>
      </patternFill>
    </fill>
    <fill>
      <patternFill patternType="solid">
        <fgColor indexed="29"/>
      </patternFill>
    </fill>
    <fill>
      <patternFill patternType="solid">
        <fgColor indexed="11"/>
        <bgColor indexed="49"/>
      </patternFill>
    </fill>
    <fill>
      <patternFill patternType="solid">
        <fgColor indexed="11"/>
        <bgColor indexed="35"/>
      </patternFill>
    </fill>
    <fill>
      <patternFill patternType="solid">
        <fgColor indexed="11"/>
      </patternFill>
    </fill>
    <fill>
      <patternFill patternType="solid">
        <fgColor indexed="51"/>
        <bgColor indexed="13"/>
      </patternFill>
    </fill>
    <fill>
      <patternFill patternType="solid">
        <fgColor indexed="51"/>
        <bgColor indexed="50"/>
      </patternFill>
    </fill>
    <fill>
      <patternFill patternType="solid">
        <fgColor indexed="51"/>
        <bgColor indexed="34"/>
      </patternFill>
    </fill>
    <fill>
      <patternFill patternType="solid">
        <fgColor indexed="51"/>
      </patternFill>
    </fill>
    <fill>
      <patternFill patternType="solid">
        <fgColor indexed="30"/>
        <bgColor indexed="21"/>
      </patternFill>
    </fill>
    <fill>
      <patternFill patternType="solid">
        <fgColor indexed="30"/>
        <bgColor indexed="39"/>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bgColor indexed="15"/>
      </patternFill>
    </fill>
    <fill>
      <patternFill patternType="solid">
        <fgColor indexed="49"/>
      </patternFill>
    </fill>
    <fill>
      <patternFill patternType="solid">
        <fgColor indexed="52"/>
        <bgColor indexed="51"/>
      </patternFill>
    </fill>
    <fill>
      <patternFill patternType="solid">
        <fgColor indexed="52"/>
        <bgColor indexed="24"/>
      </patternFill>
    </fill>
    <fill>
      <patternFill patternType="solid">
        <fgColor indexed="52"/>
      </patternFill>
    </fill>
    <fill>
      <patternFill patternType="solid">
        <fgColor indexed="22"/>
        <bgColor indexed="50"/>
      </patternFill>
    </fill>
    <fill>
      <patternFill patternType="solid">
        <fgColor indexed="22"/>
        <bgColor indexed="31"/>
      </patternFill>
    </fill>
    <fill>
      <patternFill patternType="solid">
        <fgColor indexed="22"/>
      </patternFill>
    </fill>
    <fill>
      <patternFill patternType="solid">
        <fgColor indexed="55"/>
        <bgColor indexed="23"/>
      </patternFill>
    </fill>
    <fill>
      <patternFill patternType="solid">
        <fgColor indexed="55"/>
      </patternFill>
    </fill>
    <fill>
      <patternFill patternType="solid">
        <fgColor indexed="62"/>
        <bgColor indexed="56"/>
      </patternFill>
    </fill>
    <fill>
      <patternFill patternType="solid">
        <fgColor indexed="62"/>
      </patternFill>
    </fill>
    <fill>
      <patternFill patternType="solid">
        <fgColor indexed="10"/>
        <bgColor indexed="60"/>
      </patternFill>
    </fill>
    <fill>
      <patternFill patternType="solid">
        <fgColor indexed="10"/>
        <bgColor indexed="32"/>
      </patternFill>
    </fill>
    <fill>
      <patternFill patternType="solid">
        <fgColor indexed="10"/>
      </patternFill>
    </fill>
    <fill>
      <patternFill patternType="solid">
        <fgColor indexed="57"/>
        <bgColor indexed="21"/>
      </patternFill>
    </fill>
    <fill>
      <patternFill patternType="solid">
        <fgColor indexed="57"/>
      </patternFill>
    </fill>
    <fill>
      <patternFill patternType="solid">
        <fgColor indexed="53"/>
        <bgColor indexed="52"/>
      </patternFill>
    </fill>
    <fill>
      <patternFill patternType="solid">
        <fgColor indexed="53"/>
      </patternFill>
    </fill>
    <fill>
      <patternFill patternType="solid">
        <fgColor indexed="54"/>
        <bgColor indexed="23"/>
      </patternFill>
    </fill>
    <fill>
      <patternFill patternType="solid">
        <fgColor indexed="43"/>
        <bgColor indexed="26"/>
      </patternFill>
    </fill>
    <fill>
      <patternFill patternType="solid">
        <fgColor indexed="43"/>
      </patternFill>
    </fill>
    <fill>
      <patternFill patternType="solid">
        <fgColor indexed="26"/>
        <bgColor indexed="9"/>
      </patternFill>
    </fill>
    <fill>
      <patternFill patternType="solid">
        <fgColor indexed="22"/>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auto="1"/>
      </top>
      <bottom style="thin">
        <color auto="1"/>
      </bottom>
      <diagonal/>
    </border>
    <border>
      <left/>
      <right/>
      <top style="thin">
        <color auto="1"/>
      </top>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n">
        <color indexed="64"/>
      </bottom>
      <diagonal/>
    </border>
    <border>
      <left/>
      <right/>
      <top/>
      <bottom style="thin">
        <color indexed="8"/>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s>
  <cellStyleXfs count="7242">
    <xf numFmtId="0" fontId="0" fillId="0" borderId="0"/>
    <xf numFmtId="44" fontId="11" fillId="0" borderId="0" applyFont="0" applyFill="0" applyBorder="0" applyAlignment="0" applyProtection="0"/>
    <xf numFmtId="9" fontId="11" fillId="0" borderId="0" applyFont="0" applyFill="0" applyBorder="0" applyAlignment="0" applyProtection="0"/>
    <xf numFmtId="0" fontId="18" fillId="0" borderId="0"/>
    <xf numFmtId="0" fontId="19" fillId="34"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 fillId="36"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 fillId="36" borderId="0" applyNumberFormat="0" applyBorder="0" applyAlignment="0" applyProtection="0"/>
    <xf numFmtId="0" fontId="19" fillId="35" borderId="0" applyNumberFormat="0" applyBorder="0" applyAlignment="0" applyProtection="0"/>
    <xf numFmtId="0" fontId="19" fillId="37" borderId="0"/>
    <xf numFmtId="0" fontId="1" fillId="9" borderId="0" applyNumberFormat="0" applyBorder="0" applyAlignment="0" applyProtection="0"/>
    <xf numFmtId="0" fontId="19" fillId="35" borderId="0" applyNumberFormat="0" applyBorder="0" applyAlignment="0" applyProtection="0"/>
    <xf numFmtId="0" fontId="1" fillId="9" borderId="0" applyNumberFormat="0" applyBorder="0" applyAlignment="0" applyProtection="0"/>
    <xf numFmtId="0" fontId="19" fillId="35"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 fillId="39"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 fillId="39" borderId="0" applyNumberFormat="0" applyBorder="0" applyAlignment="0" applyProtection="0"/>
    <xf numFmtId="0" fontId="19" fillId="38" borderId="0" applyNumberFormat="0" applyBorder="0" applyAlignment="0" applyProtection="0"/>
    <xf numFmtId="0" fontId="19" fillId="38" borderId="0"/>
    <xf numFmtId="0" fontId="1" fillId="13" borderId="0" applyNumberFormat="0" applyBorder="0" applyAlignment="0" applyProtection="0"/>
    <xf numFmtId="0" fontId="19" fillId="38" borderId="0" applyNumberFormat="0" applyBorder="0" applyAlignment="0" applyProtection="0"/>
    <xf numFmtId="0" fontId="1" fillId="13"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 fillId="41"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 fillId="41" borderId="0" applyNumberFormat="0" applyBorder="0" applyAlignment="0" applyProtection="0"/>
    <xf numFmtId="0" fontId="19" fillId="40" borderId="0" applyNumberFormat="0" applyBorder="0" applyAlignment="0" applyProtection="0"/>
    <xf numFmtId="0" fontId="19" fillId="40" borderId="0"/>
    <xf numFmtId="0" fontId="1" fillId="17" borderId="0" applyNumberFormat="0" applyBorder="0" applyAlignment="0" applyProtection="0"/>
    <xf numFmtId="0" fontId="19" fillId="40" borderId="0" applyNumberFormat="0" applyBorder="0" applyAlignment="0" applyProtection="0"/>
    <xf numFmtId="0" fontId="1" fillId="17"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2" borderId="0" applyNumberFormat="0" applyBorder="0" applyAlignment="0" applyProtection="0"/>
    <xf numFmtId="0" fontId="1" fillId="44"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 fillId="44" borderId="0" applyNumberFormat="0" applyBorder="0" applyAlignment="0" applyProtection="0"/>
    <xf numFmtId="0" fontId="19" fillId="42" borderId="0" applyNumberFormat="0" applyBorder="0" applyAlignment="0" applyProtection="0"/>
    <xf numFmtId="0" fontId="19" fillId="42" borderId="0"/>
    <xf numFmtId="0" fontId="1" fillId="21" borderId="0" applyNumberFormat="0" applyBorder="0" applyAlignment="0" applyProtection="0"/>
    <xf numFmtId="0" fontId="19" fillId="42" borderId="0" applyNumberFormat="0" applyBorder="0" applyAlignment="0" applyProtection="0"/>
    <xf numFmtId="0" fontId="1" fillId="21"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20" fillId="45" borderId="0"/>
    <xf numFmtId="0" fontId="19" fillId="47" borderId="0" applyNumberFormat="0" applyBorder="0" applyAlignment="0" applyProtection="0"/>
    <xf numFmtId="0" fontId="19" fillId="46" borderId="0" applyNumberFormat="0" applyBorder="0" applyAlignment="0" applyProtection="0"/>
    <xf numFmtId="0" fontId="19" fillId="45" borderId="0"/>
    <xf numFmtId="0" fontId="1" fillId="25" borderId="0" applyNumberFormat="0" applyBorder="0" applyAlignment="0" applyProtection="0"/>
    <xf numFmtId="0" fontId="19" fillId="46" borderId="0" applyNumberFormat="0" applyBorder="0" applyAlignment="0" applyProtection="0"/>
    <xf numFmtId="0" fontId="1" fillId="25" borderId="0" applyNumberFormat="0" applyBorder="0" applyAlignment="0" applyProtection="0"/>
    <xf numFmtId="0" fontId="19" fillId="46" borderId="0" applyNumberFormat="0" applyBorder="0" applyAlignment="0" applyProtection="0"/>
    <xf numFmtId="0" fontId="19" fillId="45" borderId="0" applyNumberFormat="0" applyBorder="0" applyAlignment="0" applyProtection="0"/>
    <xf numFmtId="0" fontId="19" fillId="46" borderId="0" applyNumberFormat="0" applyBorder="0" applyAlignment="0" applyProtection="0"/>
    <xf numFmtId="0" fontId="19" fillId="45" borderId="0" applyNumberFormat="0" applyBorder="0" applyAlignment="0" applyProtection="0"/>
    <xf numFmtId="0" fontId="19" fillId="46" borderId="0" applyNumberFormat="0" applyBorder="0" applyAlignment="0" applyProtection="0"/>
    <xf numFmtId="0" fontId="19" fillId="45" borderId="0" applyNumberFormat="0" applyBorder="0" applyAlignment="0" applyProtection="0"/>
    <xf numFmtId="0" fontId="19" fillId="46"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20" fillId="50" borderId="0"/>
    <xf numFmtId="0" fontId="19" fillId="51" borderId="0" applyNumberFormat="0" applyBorder="0" applyAlignment="0" applyProtection="0"/>
    <xf numFmtId="0" fontId="19" fillId="49" borderId="0" applyNumberFormat="0" applyBorder="0" applyAlignment="0" applyProtection="0"/>
    <xf numFmtId="0" fontId="19" fillId="50" borderId="0"/>
    <xf numFmtId="0" fontId="1" fillId="29" borderId="0" applyNumberFormat="0" applyBorder="0" applyAlignment="0" applyProtection="0"/>
    <xf numFmtId="0" fontId="19" fillId="49" borderId="0" applyNumberFormat="0" applyBorder="0" applyAlignment="0" applyProtection="0"/>
    <xf numFmtId="0" fontId="1" fillId="29" borderId="0" applyNumberFormat="0" applyBorder="0" applyAlignment="0" applyProtection="0"/>
    <xf numFmtId="0" fontId="19" fillId="49" borderId="0" applyNumberFormat="0" applyBorder="0" applyAlignment="0" applyProtection="0"/>
    <xf numFmtId="0" fontId="19" fillId="48" borderId="0" applyNumberFormat="0" applyBorder="0" applyAlignment="0" applyProtection="0"/>
    <xf numFmtId="0" fontId="19" fillId="49" borderId="0" applyNumberFormat="0" applyBorder="0" applyAlignment="0" applyProtection="0"/>
    <xf numFmtId="0" fontId="19" fillId="48" borderId="0" applyNumberFormat="0" applyBorder="0" applyAlignment="0" applyProtection="0"/>
    <xf numFmtId="0" fontId="19" fillId="49" borderId="0" applyNumberFormat="0" applyBorder="0" applyAlignment="0" applyProtection="0"/>
    <xf numFmtId="0" fontId="19" fillId="48" borderId="0" applyNumberFormat="0" applyBorder="0" applyAlignment="0" applyProtection="0"/>
    <xf numFmtId="0" fontId="19" fillId="49"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20" fillId="53" borderId="0"/>
    <xf numFmtId="0" fontId="19" fillId="54" borderId="0" applyNumberFormat="0" applyBorder="0" applyAlignment="0" applyProtection="0"/>
    <xf numFmtId="0" fontId="19" fillId="52" borderId="0" applyNumberFormat="0" applyBorder="0" applyAlignment="0" applyProtection="0"/>
    <xf numFmtId="0" fontId="19" fillId="53" borderId="0"/>
    <xf numFmtId="0" fontId="1" fillId="10" borderId="0" applyNumberFormat="0" applyBorder="0" applyAlignment="0" applyProtection="0"/>
    <xf numFmtId="0" fontId="19" fillId="52" borderId="0" applyNumberFormat="0" applyBorder="0" applyAlignment="0" applyProtection="0"/>
    <xf numFmtId="0" fontId="1" fillId="10"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6"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6" borderId="0" applyNumberFormat="0" applyBorder="0" applyAlignment="0" applyProtection="0"/>
    <xf numFmtId="0" fontId="20" fillId="55" borderId="0"/>
    <xf numFmtId="0" fontId="19" fillId="57" borderId="0" applyNumberFormat="0" applyBorder="0" applyAlignment="0" applyProtection="0"/>
    <xf numFmtId="0" fontId="19" fillId="56" borderId="0" applyNumberFormat="0" applyBorder="0" applyAlignment="0" applyProtection="0"/>
    <xf numFmtId="0" fontId="19" fillId="55" borderId="0"/>
    <xf numFmtId="0" fontId="1" fillId="14" borderId="0" applyNumberFormat="0" applyBorder="0" applyAlignment="0" applyProtection="0"/>
    <xf numFmtId="0" fontId="19" fillId="56" borderId="0" applyNumberFormat="0" applyBorder="0" applyAlignment="0" applyProtection="0"/>
    <xf numFmtId="0" fontId="1" fillId="14" borderId="0" applyNumberFormat="0" applyBorder="0" applyAlignment="0" applyProtection="0"/>
    <xf numFmtId="0" fontId="19" fillId="56" borderId="0" applyNumberFormat="0" applyBorder="0" applyAlignment="0" applyProtection="0"/>
    <xf numFmtId="0" fontId="19" fillId="55" borderId="0" applyNumberFormat="0" applyBorder="0" applyAlignment="0" applyProtection="0"/>
    <xf numFmtId="0" fontId="19" fillId="56" borderId="0" applyNumberFormat="0" applyBorder="0" applyAlignment="0" applyProtection="0"/>
    <xf numFmtId="0" fontId="19" fillId="55" borderId="0" applyNumberFormat="0" applyBorder="0" applyAlignment="0" applyProtection="0"/>
    <xf numFmtId="0" fontId="19" fillId="56" borderId="0" applyNumberFormat="0" applyBorder="0" applyAlignment="0" applyProtection="0"/>
    <xf numFmtId="0" fontId="19" fillId="55" borderId="0" applyNumberFormat="0" applyBorder="0" applyAlignment="0" applyProtection="0"/>
    <xf numFmtId="0" fontId="19" fillId="56"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 fillId="60"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 fillId="60" borderId="0" applyNumberFormat="0" applyBorder="0" applyAlignment="0" applyProtection="0"/>
    <xf numFmtId="0" fontId="19" fillId="58" borderId="0" applyNumberFormat="0" applyBorder="0" applyAlignment="0" applyProtection="0"/>
    <xf numFmtId="0" fontId="19" fillId="58" borderId="0"/>
    <xf numFmtId="0" fontId="1" fillId="18" borderId="0" applyNumberFormat="0" applyBorder="0" applyAlignment="0" applyProtection="0"/>
    <xf numFmtId="0" fontId="19" fillId="58" borderId="0" applyNumberFormat="0" applyBorder="0" applyAlignment="0" applyProtection="0"/>
    <xf numFmtId="0" fontId="1" fillId="1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20" fillId="42" borderId="0"/>
    <xf numFmtId="0" fontId="19" fillId="44" borderId="0" applyNumberFormat="0" applyBorder="0" applyAlignment="0" applyProtection="0"/>
    <xf numFmtId="0" fontId="19" fillId="42" borderId="0" applyNumberFormat="0" applyBorder="0" applyAlignment="0" applyProtection="0"/>
    <xf numFmtId="0" fontId="19" fillId="42" borderId="0"/>
    <xf numFmtId="0" fontId="1" fillId="22" borderId="0" applyNumberFormat="0" applyBorder="0" applyAlignment="0" applyProtection="0"/>
    <xf numFmtId="0" fontId="19" fillId="42" borderId="0" applyNumberFormat="0" applyBorder="0" applyAlignment="0" applyProtection="0"/>
    <xf numFmtId="0" fontId="1" fillId="2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20" fillId="53" borderId="0"/>
    <xf numFmtId="0" fontId="19" fillId="54" borderId="0" applyNumberFormat="0" applyBorder="0" applyAlignment="0" applyProtection="0"/>
    <xf numFmtId="0" fontId="19" fillId="52" borderId="0" applyNumberFormat="0" applyBorder="0" applyAlignment="0" applyProtection="0"/>
    <xf numFmtId="0" fontId="19" fillId="53" borderId="0"/>
    <xf numFmtId="0" fontId="1" fillId="26" borderId="0" applyNumberFormat="0" applyBorder="0" applyAlignment="0" applyProtection="0"/>
    <xf numFmtId="0" fontId="19" fillId="52" borderId="0" applyNumberFormat="0" applyBorder="0" applyAlignment="0" applyProtection="0"/>
    <xf numFmtId="0" fontId="1" fillId="26"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1" borderId="0" applyNumberFormat="0" applyBorder="0" applyAlignment="0" applyProtection="0"/>
    <xf numFmtId="0" fontId="20" fillId="63" borderId="0"/>
    <xf numFmtId="0" fontId="19" fillId="64" borderId="0" applyNumberFormat="0" applyBorder="0" applyAlignment="0" applyProtection="0"/>
    <xf numFmtId="0" fontId="19" fillId="61" borderId="0" applyNumberFormat="0" applyBorder="0" applyAlignment="0" applyProtection="0"/>
    <xf numFmtId="0" fontId="19" fillId="63" borderId="0"/>
    <xf numFmtId="0" fontId="1" fillId="30" borderId="0" applyNumberFormat="0" applyBorder="0" applyAlignment="0" applyProtection="0"/>
    <xf numFmtId="0" fontId="19" fillId="61" borderId="0" applyNumberFormat="0" applyBorder="0" applyAlignment="0" applyProtection="0"/>
    <xf numFmtId="0" fontId="1" fillId="3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5" borderId="0" applyNumberFormat="0" applyBorder="0" applyAlignment="0" applyProtection="0"/>
    <xf numFmtId="0" fontId="22" fillId="65" borderId="0"/>
    <xf numFmtId="0" fontId="21" fillId="67" borderId="0" applyNumberFormat="0" applyBorder="0" applyAlignment="0" applyProtection="0"/>
    <xf numFmtId="0" fontId="21" fillId="65" borderId="0" applyNumberFormat="0" applyBorder="0" applyAlignment="0" applyProtection="0"/>
    <xf numFmtId="0" fontId="21" fillId="65" borderId="0"/>
    <xf numFmtId="0" fontId="10" fillId="11" borderId="0" applyNumberFormat="0" applyBorder="0" applyAlignment="0" applyProtection="0"/>
    <xf numFmtId="0" fontId="21" fillId="65" borderId="0" applyNumberFormat="0" applyBorder="0" applyAlignment="0" applyProtection="0"/>
    <xf numFmtId="0" fontId="10" fillId="11"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56"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56" borderId="0" applyNumberFormat="0" applyBorder="0" applyAlignment="0" applyProtection="0"/>
    <xf numFmtId="0" fontId="22" fillId="55" borderId="0"/>
    <xf numFmtId="0" fontId="21" fillId="57" borderId="0" applyNumberFormat="0" applyBorder="0" applyAlignment="0" applyProtection="0"/>
    <xf numFmtId="0" fontId="21" fillId="56" borderId="0" applyNumberFormat="0" applyBorder="0" applyAlignment="0" applyProtection="0"/>
    <xf numFmtId="0" fontId="21" fillId="55" borderId="0"/>
    <xf numFmtId="0" fontId="10" fillId="15" borderId="0" applyNumberFormat="0" applyBorder="0" applyAlignment="0" applyProtection="0"/>
    <xf numFmtId="0" fontId="21" fillId="56" borderId="0" applyNumberFormat="0" applyBorder="0" applyAlignment="0" applyProtection="0"/>
    <xf numFmtId="0" fontId="10" fillId="15" borderId="0" applyNumberFormat="0" applyBorder="0" applyAlignment="0" applyProtection="0"/>
    <xf numFmtId="0" fontId="21" fillId="56" borderId="0" applyNumberFormat="0" applyBorder="0" applyAlignment="0" applyProtection="0"/>
    <xf numFmtId="0" fontId="21" fillId="55" borderId="0" applyNumberFormat="0" applyBorder="0" applyAlignment="0" applyProtection="0"/>
    <xf numFmtId="0" fontId="21" fillId="56" borderId="0" applyNumberFormat="0" applyBorder="0" applyAlignment="0" applyProtection="0"/>
    <xf numFmtId="0" fontId="21" fillId="55" borderId="0" applyNumberFormat="0" applyBorder="0" applyAlignment="0" applyProtection="0"/>
    <xf numFmtId="0" fontId="21" fillId="56" borderId="0" applyNumberFormat="0" applyBorder="0" applyAlignment="0" applyProtection="0"/>
    <xf numFmtId="0" fontId="21" fillId="55" borderId="0" applyNumberFormat="0" applyBorder="0" applyAlignment="0" applyProtection="0"/>
    <xf numFmtId="0" fontId="21" fillId="56"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9" borderId="0" applyNumberFormat="0" applyBorder="0" applyAlignment="0" applyProtection="0"/>
    <xf numFmtId="0" fontId="10" fillId="60" borderId="0" applyNumberFormat="0" applyBorder="0" applyAlignment="0" applyProtection="0"/>
    <xf numFmtId="0" fontId="21" fillId="58" borderId="0" applyNumberFormat="0" applyBorder="0" applyAlignment="0" applyProtection="0"/>
    <xf numFmtId="0" fontId="21" fillId="59" borderId="0" applyNumberFormat="0" applyBorder="0" applyAlignment="0" applyProtection="0"/>
    <xf numFmtId="0" fontId="10" fillId="60" borderId="0" applyNumberFormat="0" applyBorder="0" applyAlignment="0" applyProtection="0"/>
    <xf numFmtId="0" fontId="21" fillId="58" borderId="0" applyNumberFormat="0" applyBorder="0" applyAlignment="0" applyProtection="0"/>
    <xf numFmtId="0" fontId="21" fillId="58" borderId="0"/>
    <xf numFmtId="0" fontId="10" fillId="19" borderId="0" applyNumberFormat="0" applyBorder="0" applyAlignment="0" applyProtection="0"/>
    <xf numFmtId="0" fontId="21" fillId="58" borderId="0" applyNumberFormat="0" applyBorder="0" applyAlignment="0" applyProtection="0"/>
    <xf numFmtId="0" fontId="10" fillId="19"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10" fillId="69"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10" fillId="69" borderId="0" applyNumberFormat="0" applyBorder="0" applyAlignment="0" applyProtection="0"/>
    <xf numFmtId="0" fontId="21" fillId="68" borderId="0" applyNumberFormat="0" applyBorder="0" applyAlignment="0" applyProtection="0"/>
    <xf numFmtId="0" fontId="21" fillId="68" borderId="0"/>
    <xf numFmtId="0" fontId="10" fillId="23" borderId="0" applyNumberFormat="0" applyBorder="0" applyAlignment="0" applyProtection="0"/>
    <xf numFmtId="0" fontId="21" fillId="68" borderId="0" applyNumberFormat="0" applyBorder="0" applyAlignment="0" applyProtection="0"/>
    <xf numFmtId="0" fontId="10" fillId="23"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0" borderId="0" applyNumberFormat="0" applyBorder="0" applyAlignment="0" applyProtection="0"/>
    <xf numFmtId="0" fontId="22" fillId="70" borderId="0"/>
    <xf numFmtId="0" fontId="21" fillId="72" borderId="0" applyNumberFormat="0" applyBorder="0" applyAlignment="0" applyProtection="0"/>
    <xf numFmtId="0" fontId="21" fillId="70" borderId="0" applyNumberFormat="0" applyBorder="0" applyAlignment="0" applyProtection="0"/>
    <xf numFmtId="0" fontId="21" fillId="70" borderId="0"/>
    <xf numFmtId="0" fontId="10" fillId="27" borderId="0" applyNumberFormat="0" applyBorder="0" applyAlignment="0" applyProtection="0"/>
    <xf numFmtId="0" fontId="21" fillId="70" borderId="0" applyNumberFormat="0" applyBorder="0" applyAlignment="0" applyProtection="0"/>
    <xf numFmtId="0" fontId="10" fillId="27"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4" borderId="0" applyNumberFormat="0" applyBorder="0" applyAlignment="0" applyProtection="0"/>
    <xf numFmtId="0" fontId="21" fillId="74" borderId="0" applyNumberFormat="0" applyBorder="0" applyAlignment="0" applyProtection="0"/>
    <xf numFmtId="0" fontId="21" fillId="74"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4" borderId="0" applyNumberFormat="0" applyBorder="0" applyAlignment="0" applyProtection="0"/>
    <xf numFmtId="0" fontId="21" fillId="73" borderId="0" applyNumberFormat="0" applyBorder="0" applyAlignment="0" applyProtection="0"/>
    <xf numFmtId="0" fontId="10" fillId="75" borderId="0" applyNumberFormat="0" applyBorder="0" applyAlignment="0" applyProtection="0"/>
    <xf numFmtId="0" fontId="21" fillId="74" borderId="0" applyNumberFormat="0" applyBorder="0" applyAlignment="0" applyProtection="0"/>
    <xf numFmtId="0" fontId="21" fillId="73" borderId="0" applyNumberFormat="0" applyBorder="0" applyAlignment="0" applyProtection="0"/>
    <xf numFmtId="0" fontId="10" fillId="75" borderId="0" applyNumberFormat="0" applyBorder="0" applyAlignment="0" applyProtection="0"/>
    <xf numFmtId="0" fontId="21" fillId="74" borderId="0" applyNumberFormat="0" applyBorder="0" applyAlignment="0" applyProtection="0"/>
    <xf numFmtId="0" fontId="21" fillId="73" borderId="0"/>
    <xf numFmtId="0" fontId="10" fillId="31" borderId="0" applyNumberFormat="0" applyBorder="0" applyAlignment="0" applyProtection="0"/>
    <xf numFmtId="0" fontId="21" fillId="74" borderId="0" applyNumberFormat="0" applyBorder="0" applyAlignment="0" applyProtection="0"/>
    <xf numFmtId="0" fontId="10" fillId="31" borderId="0" applyNumberFormat="0" applyBorder="0" applyAlignment="0" applyProtection="0"/>
    <xf numFmtId="0" fontId="21" fillId="74" borderId="0" applyNumberFormat="0" applyBorder="0" applyAlignment="0" applyProtection="0"/>
    <xf numFmtId="0" fontId="21" fillId="73" borderId="0" applyNumberFormat="0" applyBorder="0" applyAlignment="0" applyProtection="0"/>
    <xf numFmtId="0" fontId="21" fillId="74" borderId="0" applyNumberFormat="0" applyBorder="0" applyAlignment="0" applyProtection="0"/>
    <xf numFmtId="0" fontId="21" fillId="73" borderId="0" applyNumberFormat="0" applyBorder="0" applyAlignment="0" applyProtection="0"/>
    <xf numFmtId="0" fontId="21" fillId="74" borderId="0" applyNumberFormat="0" applyBorder="0" applyAlignment="0" applyProtection="0"/>
    <xf numFmtId="0" fontId="21" fillId="73" borderId="0" applyNumberFormat="0" applyBorder="0" applyAlignment="0" applyProtection="0"/>
    <xf numFmtId="0" fontId="21" fillId="74" borderId="0" applyNumberFormat="0" applyBorder="0" applyAlignment="0" applyProtection="0"/>
    <xf numFmtId="0" fontId="18" fillId="0" borderId="0"/>
    <xf numFmtId="3" fontId="23" fillId="0" borderId="0" applyFill="0" applyBorder="0" applyProtection="0">
      <alignment horizontal="right"/>
    </xf>
    <xf numFmtId="3" fontId="23" fillId="0" borderId="0">
      <alignment horizontal="right"/>
    </xf>
    <xf numFmtId="0" fontId="18" fillId="0" borderId="0" applyFill="0" applyBorder="0" applyProtection="0">
      <alignment horizontal="right"/>
      <protection locked="0"/>
    </xf>
    <xf numFmtId="165" fontId="18" fillId="0" borderId="0" applyFill="0" applyBorder="0" applyProtection="0">
      <alignment horizontal="right"/>
      <protection locked="0"/>
    </xf>
    <xf numFmtId="165" fontId="18" fillId="0" borderId="0">
      <alignment horizontal="right"/>
    </xf>
    <xf numFmtId="0" fontId="18" fillId="0" borderId="0">
      <alignment horizontal="right"/>
    </xf>
    <xf numFmtId="166" fontId="18" fillId="0" borderId="0" applyFill="0" applyBorder="0" applyProtection="0">
      <alignment horizontal="right"/>
      <protection locked="0"/>
    </xf>
    <xf numFmtId="0" fontId="18" fillId="0" borderId="0" applyFill="0" applyBorder="0" applyProtection="0">
      <alignment horizontal="right"/>
    </xf>
    <xf numFmtId="167" fontId="18" fillId="0" borderId="0" applyFill="0" applyBorder="0" applyProtection="0">
      <alignment horizontal="right"/>
    </xf>
    <xf numFmtId="167" fontId="18" fillId="0" borderId="0">
      <alignment horizontal="right"/>
    </xf>
    <xf numFmtId="0" fontId="18" fillId="0" borderId="0">
      <alignment horizontal="right"/>
    </xf>
    <xf numFmtId="0" fontId="18" fillId="0" borderId="0" applyFill="0" applyBorder="0" applyProtection="0">
      <alignment horizontal="right"/>
    </xf>
    <xf numFmtId="0" fontId="18" fillId="0" borderId="0">
      <alignment horizontal="right"/>
    </xf>
    <xf numFmtId="0" fontId="18" fillId="0" borderId="0" applyFill="0" applyBorder="0" applyProtection="0">
      <alignment horizontal="right"/>
      <protection locked="0"/>
    </xf>
    <xf numFmtId="0" fontId="18" fillId="0" borderId="0">
      <alignment horizontal="right"/>
    </xf>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5" fillId="40" borderId="0"/>
    <xf numFmtId="0" fontId="24" fillId="41" borderId="0" applyNumberFormat="0" applyBorder="0" applyAlignment="0" applyProtection="0"/>
    <xf numFmtId="0" fontId="24" fillId="40" borderId="0" applyNumberFormat="0" applyBorder="0" applyAlignment="0" applyProtection="0"/>
    <xf numFmtId="0" fontId="24" fillId="40" borderId="0"/>
    <xf numFmtId="0" fontId="3" fillId="2" borderId="0" applyNumberFormat="0" applyBorder="0" applyAlignment="0" applyProtection="0"/>
    <xf numFmtId="0" fontId="24" fillId="40" borderId="0" applyNumberFormat="0" applyBorder="0" applyAlignment="0" applyProtection="0"/>
    <xf numFmtId="0" fontId="3" fillId="2"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168" fontId="23" fillId="0" borderId="0" applyFill="0"/>
    <xf numFmtId="168" fontId="23" fillId="0" borderId="0">
      <alignment horizontal="center"/>
    </xf>
    <xf numFmtId="0" fontId="23" fillId="0" borderId="0" applyFill="0">
      <alignment horizontal="center"/>
    </xf>
    <xf numFmtId="168" fontId="26" fillId="0" borderId="6" applyFill="0"/>
    <xf numFmtId="0" fontId="27" fillId="0" borderId="0" applyFont="0" applyAlignment="0"/>
    <xf numFmtId="0" fontId="28" fillId="0" borderId="0" applyFill="0">
      <alignment vertical="top"/>
    </xf>
    <xf numFmtId="0" fontId="26" fillId="0" borderId="0" applyFill="0">
      <alignment horizontal="left" vertical="top"/>
    </xf>
    <xf numFmtId="168" fontId="29" fillId="0" borderId="5" applyFill="0"/>
    <xf numFmtId="0" fontId="27" fillId="0" borderId="0" applyNumberFormat="0" applyFont="0" applyAlignment="0"/>
    <xf numFmtId="0" fontId="28" fillId="0" borderId="0" applyFill="0">
      <alignment wrapText="1"/>
    </xf>
    <xf numFmtId="0" fontId="26" fillId="0" borderId="0" applyFill="0">
      <alignment horizontal="left" vertical="top" wrapText="1"/>
    </xf>
    <xf numFmtId="168" fontId="30" fillId="0" borderId="0" applyFill="0"/>
    <xf numFmtId="0" fontId="31" fillId="0" borderId="0" applyNumberFormat="0" applyFont="0" applyAlignment="0">
      <alignment horizontal="center"/>
    </xf>
    <xf numFmtId="0" fontId="32" fillId="0" borderId="0" applyFill="0">
      <alignment vertical="top" wrapText="1"/>
    </xf>
    <xf numFmtId="0" fontId="29" fillId="0" borderId="0" applyFill="0">
      <alignment horizontal="left" vertical="top" wrapText="1"/>
    </xf>
    <xf numFmtId="168" fontId="27" fillId="0" borderId="0" applyFill="0"/>
    <xf numFmtId="0" fontId="31" fillId="0" borderId="0" applyNumberFormat="0" applyFont="0" applyAlignment="0">
      <alignment horizontal="center"/>
    </xf>
    <xf numFmtId="0" fontId="33" fillId="0" borderId="0" applyFill="0">
      <alignment vertical="center" wrapText="1"/>
    </xf>
    <xf numFmtId="0" fontId="34" fillId="0" borderId="0">
      <alignment horizontal="left" vertical="center" wrapText="1"/>
    </xf>
    <xf numFmtId="168" fontId="35" fillId="0" borderId="0" applyFill="0"/>
    <xf numFmtId="0" fontId="31" fillId="0" borderId="0" applyNumberFormat="0" applyFont="0" applyAlignment="0">
      <alignment horizontal="center"/>
    </xf>
    <xf numFmtId="0" fontId="36" fillId="0" borderId="0" applyFill="0">
      <alignment horizontal="center" vertical="center" wrapText="1"/>
    </xf>
    <xf numFmtId="0" fontId="27" fillId="0" borderId="0" applyFill="0">
      <alignment horizontal="center" vertical="center" wrapText="1"/>
    </xf>
    <xf numFmtId="168" fontId="37" fillId="0" borderId="0" applyFill="0"/>
    <xf numFmtId="0" fontId="31" fillId="0" borderId="0" applyNumberFormat="0" applyFont="0" applyAlignment="0">
      <alignment horizontal="center"/>
    </xf>
    <xf numFmtId="0" fontId="38" fillId="0" borderId="0" applyFill="0">
      <alignment horizontal="center" vertical="center" wrapText="1"/>
    </xf>
    <xf numFmtId="0" fontId="39" fillId="0" borderId="0" applyFill="0">
      <alignment horizontal="center" vertical="center" wrapText="1"/>
    </xf>
    <xf numFmtId="168" fontId="40" fillId="0" borderId="0" applyFill="0"/>
    <xf numFmtId="0" fontId="31" fillId="0" borderId="0" applyNumberFormat="0" applyFont="0" applyAlignment="0">
      <alignment horizontal="center"/>
    </xf>
    <xf numFmtId="0" fontId="41" fillId="0" borderId="0">
      <alignment horizontal="center" wrapText="1"/>
    </xf>
    <xf numFmtId="0" fontId="37" fillId="0" borderId="0" applyFill="0">
      <alignment horizontal="center" wrapText="1"/>
    </xf>
    <xf numFmtId="0" fontId="42" fillId="0" borderId="0" applyNumberFormat="0" applyFill="0" applyBorder="0" applyAlignment="0" applyProtection="0"/>
    <xf numFmtId="0" fontId="42" fillId="0" borderId="0"/>
    <xf numFmtId="0" fontId="29" fillId="0" borderId="0" applyNumberFormat="0" applyFill="0" applyBorder="0" applyAlignment="0" applyProtection="0"/>
    <xf numFmtId="0" fontId="29" fillId="0" borderId="0"/>
    <xf numFmtId="0" fontId="43" fillId="76" borderId="7" applyNumberFormat="0" applyAlignment="0" applyProtection="0"/>
    <xf numFmtId="0" fontId="43" fillId="76" borderId="7" applyNumberFormat="0" applyAlignment="0" applyProtection="0"/>
    <xf numFmtId="0" fontId="43" fillId="77" borderId="7" applyNumberFormat="0" applyAlignment="0" applyProtection="0"/>
    <xf numFmtId="0" fontId="43" fillId="77" borderId="7" applyNumberFormat="0" applyAlignment="0" applyProtection="0"/>
    <xf numFmtId="0" fontId="43" fillId="77" borderId="7" applyNumberFormat="0" applyAlignment="0" applyProtection="0"/>
    <xf numFmtId="0" fontId="43" fillId="77" borderId="7" applyNumberFormat="0" applyAlignment="0" applyProtection="0"/>
    <xf numFmtId="0" fontId="43" fillId="77" borderId="7" applyNumberFormat="0" applyAlignment="0" applyProtection="0"/>
    <xf numFmtId="0" fontId="43" fillId="77" borderId="7" applyNumberFormat="0" applyAlignment="0" applyProtection="0"/>
    <xf numFmtId="0" fontId="43" fillId="77" borderId="7" applyNumberFormat="0" applyAlignment="0" applyProtection="0"/>
    <xf numFmtId="0" fontId="43" fillId="77" borderId="7" applyNumberFormat="0" applyAlignment="0" applyProtection="0"/>
    <xf numFmtId="0" fontId="43" fillId="77" borderId="7" applyNumberFormat="0" applyAlignment="0" applyProtection="0"/>
    <xf numFmtId="0" fontId="44" fillId="77" borderId="7" applyNumberFormat="0" applyAlignment="0" applyProtection="0"/>
    <xf numFmtId="0" fontId="43" fillId="78" borderId="7" applyNumberFormat="0" applyAlignment="0" applyProtection="0"/>
    <xf numFmtId="0" fontId="43" fillId="77" borderId="7" applyNumberFormat="0" applyAlignment="0" applyProtection="0"/>
    <xf numFmtId="0" fontId="43" fillId="78" borderId="7" applyNumberFormat="0" applyAlignment="0" applyProtection="0"/>
    <xf numFmtId="0" fontId="7" fillId="6" borderId="1" applyNumberFormat="0" applyAlignment="0" applyProtection="0"/>
    <xf numFmtId="0" fontId="43" fillId="77" borderId="7" applyNumberFormat="0" applyAlignment="0" applyProtection="0"/>
    <xf numFmtId="0" fontId="7" fillId="6" borderId="1" applyNumberFormat="0" applyAlignment="0" applyProtection="0"/>
    <xf numFmtId="0" fontId="43" fillId="77" borderId="7" applyNumberFormat="0" applyAlignment="0" applyProtection="0"/>
    <xf numFmtId="0" fontId="43" fillId="76" borderId="7" applyNumberFormat="0" applyAlignment="0" applyProtection="0"/>
    <xf numFmtId="0" fontId="43" fillId="77" borderId="7" applyNumberFormat="0" applyAlignment="0" applyProtection="0"/>
    <xf numFmtId="0" fontId="43" fillId="76" borderId="7" applyNumberFormat="0" applyAlignment="0" applyProtection="0"/>
    <xf numFmtId="0" fontId="43" fillId="77" borderId="7" applyNumberFormat="0" applyAlignment="0" applyProtection="0"/>
    <xf numFmtId="0" fontId="43" fillId="76" borderId="7" applyNumberFormat="0" applyAlignment="0" applyProtection="0"/>
    <xf numFmtId="0" fontId="43" fillId="77" borderId="7" applyNumberFormat="0" applyAlignment="0" applyProtection="0"/>
    <xf numFmtId="0" fontId="45" fillId="0" borderId="0" applyNumberFormat="0" applyFill="0" applyBorder="0" applyAlignment="0" applyProtection="0">
      <alignment horizontal="left" vertical="center"/>
    </xf>
    <xf numFmtId="0" fontId="46" fillId="0" borderId="0" applyNumberFormat="0" applyFill="0" applyBorder="0" applyProtection="0">
      <alignment horizontal="left" vertical="top"/>
    </xf>
    <xf numFmtId="0" fontId="45" fillId="0" borderId="0"/>
    <xf numFmtId="0" fontId="47" fillId="79" borderId="8" applyNumberFormat="0" applyAlignment="0" applyProtection="0"/>
    <xf numFmtId="0" fontId="47" fillId="79" borderId="8" applyNumberFormat="0" applyAlignment="0" applyProtection="0"/>
    <xf numFmtId="0" fontId="47" fillId="79" borderId="8" applyNumberFormat="0" applyAlignment="0" applyProtection="0"/>
    <xf numFmtId="0" fontId="47" fillId="79" borderId="8" applyNumberFormat="0" applyAlignment="0" applyProtection="0"/>
    <xf numFmtId="0" fontId="47" fillId="79" borderId="8" applyNumberFormat="0" applyAlignment="0" applyProtection="0"/>
    <xf numFmtId="0" fontId="47" fillId="79" borderId="8" applyNumberFormat="0" applyAlignment="0" applyProtection="0"/>
    <xf numFmtId="0" fontId="47" fillId="79" borderId="8" applyNumberFormat="0" applyAlignment="0" applyProtection="0"/>
    <xf numFmtId="0" fontId="47" fillId="79" borderId="8" applyNumberFormat="0" applyAlignment="0" applyProtection="0"/>
    <xf numFmtId="0" fontId="47" fillId="79" borderId="8" applyNumberFormat="0" applyAlignment="0" applyProtection="0"/>
    <xf numFmtId="0" fontId="47" fillId="79" borderId="8" applyNumberFormat="0" applyAlignment="0" applyProtection="0"/>
    <xf numFmtId="0" fontId="47" fillId="79" borderId="8" applyNumberFormat="0" applyAlignment="0" applyProtection="0"/>
    <xf numFmtId="0" fontId="48" fillId="79" borderId="8"/>
    <xf numFmtId="0" fontId="47" fillId="80" borderId="8" applyNumberFormat="0" applyAlignment="0" applyProtection="0"/>
    <xf numFmtId="0" fontId="47" fillId="79" borderId="8" applyNumberFormat="0" applyAlignment="0" applyProtection="0"/>
    <xf numFmtId="0" fontId="47" fillId="79" borderId="8"/>
    <xf numFmtId="0" fontId="9" fillId="7" borderId="3" applyNumberFormat="0" applyAlignment="0" applyProtection="0"/>
    <xf numFmtId="0" fontId="47" fillId="79" borderId="8" applyNumberFormat="0" applyAlignment="0" applyProtection="0"/>
    <xf numFmtId="0" fontId="9" fillId="7" borderId="3" applyNumberFormat="0" applyAlignment="0" applyProtection="0"/>
    <xf numFmtId="0" fontId="47" fillId="79" borderId="8" applyNumberFormat="0" applyAlignment="0" applyProtection="0"/>
    <xf numFmtId="0" fontId="47" fillId="79" borderId="8" applyNumberFormat="0" applyAlignment="0" applyProtection="0"/>
    <xf numFmtId="0" fontId="47" fillId="79" borderId="8" applyNumberFormat="0" applyAlignment="0" applyProtection="0"/>
    <xf numFmtId="0" fontId="47" fillId="79" borderId="8" applyNumberFormat="0" applyAlignment="0" applyProtection="0"/>
    <xf numFmtId="0" fontId="47" fillId="79" borderId="8" applyNumberFormat="0" applyAlignment="0" applyProtection="0"/>
    <xf numFmtId="0" fontId="47" fillId="79" borderId="8" applyNumberFormat="0" applyAlignment="0" applyProtection="0"/>
    <xf numFmtId="0" fontId="47" fillId="79" borderId="8" applyNumberFormat="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50" fillId="0" borderId="9"/>
    <xf numFmtId="0" fontId="8" fillId="0" borderId="2" applyNumberFormat="0" applyFill="0" applyAlignment="0" applyProtection="0"/>
    <xf numFmtId="0" fontId="49" fillId="0" borderId="9" applyNumberFormat="0" applyFill="0" applyAlignment="0" applyProtection="0"/>
    <xf numFmtId="0" fontId="8" fillId="0" borderId="2" applyNumberFormat="0" applyFill="0" applyAlignment="0" applyProtection="0"/>
    <xf numFmtId="0" fontId="49" fillId="0" borderId="9" applyNumberFormat="0" applyFill="0" applyAlignment="0" applyProtection="0"/>
    <xf numFmtId="0" fontId="8" fillId="0" borderId="2"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169" fontId="51" fillId="0" borderId="0" applyFont="0" applyFill="0" applyBorder="0" applyAlignment="0" applyProtection="0"/>
    <xf numFmtId="170" fontId="18" fillId="0" borderId="0" applyFont="0" applyFill="0" applyBorder="0" applyAlignment="0" applyProtection="0"/>
    <xf numFmtId="170" fontId="19" fillId="0" borderId="0"/>
    <xf numFmtId="171" fontId="18" fillId="0" borderId="0" applyFont="0" applyFill="0" applyBorder="0" applyAlignment="0" applyProtection="0"/>
    <xf numFmtId="171" fontId="19" fillId="0" borderId="0"/>
    <xf numFmtId="0" fontId="52" fillId="0" borderId="0" applyNumberFormat="0" applyFill="0" applyBorder="0" applyAlignment="0" applyProtection="0"/>
    <xf numFmtId="0" fontId="18" fillId="0" borderId="0" applyNumberFormat="0" applyFill="0" applyBorder="0" applyProtection="0">
      <alignment horizontal="left" wrapText="1"/>
    </xf>
    <xf numFmtId="0" fontId="18" fillId="0" borderId="0">
      <alignment horizontal="left" wrapText="1"/>
    </xf>
    <xf numFmtId="0" fontId="18" fillId="0" borderId="0" applyNumberFormat="0" applyFill="0" applyBorder="0" applyProtection="0">
      <alignment horizontal="right" vertical="top"/>
    </xf>
    <xf numFmtId="0" fontId="18" fillId="0" borderId="0">
      <alignment horizontal="right" vertical="top"/>
    </xf>
    <xf numFmtId="0" fontId="18" fillId="0" borderId="0" applyNumberFormat="0" applyFill="0" applyBorder="0" applyProtection="0">
      <alignment horizontal="right" vertical="top"/>
    </xf>
    <xf numFmtId="0" fontId="18" fillId="0" borderId="0" applyNumberFormat="0" applyFill="0" applyBorder="0" applyProtection="0">
      <alignment horizontal="left" vertical="top"/>
    </xf>
    <xf numFmtId="0" fontId="18" fillId="0" borderId="0">
      <alignment horizontal="left" vertical="top"/>
    </xf>
    <xf numFmtId="0" fontId="18" fillId="0" borderId="0">
      <alignment horizontal="left" vertical="center"/>
    </xf>
    <xf numFmtId="0" fontId="18" fillId="0" borderId="0" applyNumberFormat="0" applyFill="0" applyBorder="0" applyProtection="0">
      <alignment horizontal="left" vertical="top"/>
    </xf>
    <xf numFmtId="0" fontId="18" fillId="0" borderId="0">
      <alignment horizontal="left" vertical="top"/>
    </xf>
    <xf numFmtId="0" fontId="18" fillId="0" borderId="0" applyNumberFormat="0" applyFill="0" applyBorder="0" applyProtection="0">
      <alignment horizontal="left" vertical="top"/>
    </xf>
    <xf numFmtId="0" fontId="18" fillId="0" borderId="0" applyNumberFormat="0" applyFill="0" applyBorder="0" applyProtection="0">
      <alignment horizontal="left" vertical="center"/>
    </xf>
    <xf numFmtId="0" fontId="18" fillId="0" borderId="0">
      <alignment horizontal="right"/>
      <protection locked="0"/>
    </xf>
    <xf numFmtId="0" fontId="18" fillId="0" borderId="0">
      <alignment horizontal="right"/>
      <protection locked="0"/>
    </xf>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0"/>
    <xf numFmtId="0" fontId="2" fillId="0" borderId="0" applyNumberFormat="0" applyFill="0" applyBorder="0" applyAlignment="0" applyProtection="0"/>
    <xf numFmtId="0" fontId="53" fillId="0" borderId="0" applyNumberFormat="0" applyFill="0" applyBorder="0" applyAlignment="0" applyProtection="0"/>
    <xf numFmtId="0" fontId="2" fillId="0" borderId="0" applyNumberFormat="0" applyFill="0" applyBorder="0" applyAlignment="0" applyProtection="0"/>
    <xf numFmtId="0" fontId="53" fillId="0" borderId="0" applyNumberFormat="0" applyFill="0" applyBorder="0" applyAlignment="0" applyProtection="0"/>
    <xf numFmtId="0" fontId="2"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1" fillId="81" borderId="0" applyNumberFormat="0" applyBorder="0" applyAlignment="0" applyProtection="0"/>
    <xf numFmtId="0" fontId="21" fillId="81" borderId="0" applyNumberFormat="0" applyBorder="0" applyAlignment="0" applyProtection="0"/>
    <xf numFmtId="0" fontId="21" fillId="81" borderId="0" applyNumberFormat="0" applyBorder="0" applyAlignment="0" applyProtection="0"/>
    <xf numFmtId="0" fontId="21" fillId="81" borderId="0" applyNumberFormat="0" applyBorder="0" applyAlignment="0" applyProtection="0"/>
    <xf numFmtId="0" fontId="21" fillId="81" borderId="0" applyNumberFormat="0" applyBorder="0" applyAlignment="0" applyProtection="0"/>
    <xf numFmtId="0" fontId="21" fillId="81" borderId="0" applyNumberFormat="0" applyBorder="0" applyAlignment="0" applyProtection="0"/>
    <xf numFmtId="0" fontId="21" fillId="81" borderId="0" applyNumberFormat="0" applyBorder="0" applyAlignment="0" applyProtection="0"/>
    <xf numFmtId="0" fontId="21" fillId="81" borderId="0" applyNumberFormat="0" applyBorder="0" applyAlignment="0" applyProtection="0"/>
    <xf numFmtId="0" fontId="21" fillId="81" borderId="0" applyNumberFormat="0" applyBorder="0" applyAlignment="0" applyProtection="0"/>
    <xf numFmtId="0" fontId="21" fillId="81" borderId="0" applyNumberFormat="0" applyBorder="0" applyAlignment="0" applyProtection="0"/>
    <xf numFmtId="0" fontId="21" fillId="81" borderId="0" applyNumberFormat="0" applyBorder="0" applyAlignment="0" applyProtection="0"/>
    <xf numFmtId="0" fontId="22" fillId="81" borderId="0"/>
    <xf numFmtId="0" fontId="21" fillId="82" borderId="0" applyNumberFormat="0" applyBorder="0" applyAlignment="0" applyProtection="0"/>
    <xf numFmtId="0" fontId="21" fillId="81" borderId="0" applyNumberFormat="0" applyBorder="0" applyAlignment="0" applyProtection="0"/>
    <xf numFmtId="0" fontId="21" fillId="81" borderId="0"/>
    <xf numFmtId="0" fontId="10" fillId="8" borderId="0" applyNumberFormat="0" applyBorder="0" applyAlignment="0" applyProtection="0"/>
    <xf numFmtId="0" fontId="21" fillId="81" borderId="0" applyNumberFormat="0" applyBorder="0" applyAlignment="0" applyProtection="0"/>
    <xf numFmtId="0" fontId="10" fillId="8" borderId="0" applyNumberFormat="0" applyBorder="0" applyAlignment="0" applyProtection="0"/>
    <xf numFmtId="0" fontId="21" fillId="81" borderId="0" applyNumberFormat="0" applyBorder="0" applyAlignment="0" applyProtection="0"/>
    <xf numFmtId="0" fontId="21" fillId="81" borderId="0" applyNumberFormat="0" applyBorder="0" applyAlignment="0" applyProtection="0"/>
    <xf numFmtId="0" fontId="21" fillId="81" borderId="0" applyNumberFormat="0" applyBorder="0" applyAlignment="0" applyProtection="0"/>
    <xf numFmtId="0" fontId="21" fillId="81" borderId="0" applyNumberFormat="0" applyBorder="0" applyAlignment="0" applyProtection="0"/>
    <xf numFmtId="0" fontId="21" fillId="81" borderId="0" applyNumberFormat="0" applyBorder="0" applyAlignment="0" applyProtection="0"/>
    <xf numFmtId="0" fontId="21" fillId="81" borderId="0" applyNumberFormat="0" applyBorder="0" applyAlignment="0" applyProtection="0"/>
    <xf numFmtId="0" fontId="21" fillId="81" borderId="0" applyNumberFormat="0" applyBorder="0" applyAlignment="0" applyProtection="0"/>
    <xf numFmtId="0" fontId="21" fillId="83" borderId="0" applyNumberFormat="0" applyBorder="0" applyAlignment="0" applyProtection="0"/>
    <xf numFmtId="0" fontId="21" fillId="83" borderId="0" applyNumberFormat="0" applyBorder="0" applyAlignment="0" applyProtection="0"/>
    <xf numFmtId="0" fontId="21" fillId="83" borderId="0" applyNumberFormat="0" applyBorder="0" applyAlignment="0" applyProtection="0"/>
    <xf numFmtId="0" fontId="21" fillId="83" borderId="0" applyNumberFormat="0" applyBorder="0" applyAlignment="0" applyProtection="0"/>
    <xf numFmtId="0" fontId="21" fillId="83" borderId="0" applyNumberFormat="0" applyBorder="0" applyAlignment="0" applyProtection="0"/>
    <xf numFmtId="0" fontId="21" fillId="83" borderId="0" applyNumberFormat="0" applyBorder="0" applyAlignment="0" applyProtection="0"/>
    <xf numFmtId="0" fontId="21" fillId="83" borderId="0" applyNumberFormat="0" applyBorder="0" applyAlignment="0" applyProtection="0"/>
    <xf numFmtId="0" fontId="21" fillId="83" borderId="0" applyNumberFormat="0" applyBorder="0" applyAlignment="0" applyProtection="0"/>
    <xf numFmtId="0" fontId="21" fillId="83" borderId="0" applyNumberFormat="0" applyBorder="0" applyAlignment="0" applyProtection="0"/>
    <xf numFmtId="0" fontId="21" fillId="84" borderId="0" applyNumberFormat="0" applyBorder="0" applyAlignment="0" applyProtection="0"/>
    <xf numFmtId="0" fontId="21" fillId="84" borderId="0" applyNumberFormat="0" applyBorder="0" applyAlignment="0" applyProtection="0"/>
    <xf numFmtId="0" fontId="21" fillId="83" borderId="0" applyNumberFormat="0" applyBorder="0" applyAlignment="0" applyProtection="0"/>
    <xf numFmtId="0" fontId="22" fillId="83" borderId="0"/>
    <xf numFmtId="0" fontId="21" fillId="85" borderId="0" applyNumberFormat="0" applyBorder="0" applyAlignment="0" applyProtection="0"/>
    <xf numFmtId="0" fontId="21" fillId="83" borderId="0" applyNumberFormat="0" applyBorder="0" applyAlignment="0" applyProtection="0"/>
    <xf numFmtId="0" fontId="21" fillId="83" borderId="0"/>
    <xf numFmtId="0" fontId="10" fillId="12" borderId="0" applyNumberFormat="0" applyBorder="0" applyAlignment="0" applyProtection="0"/>
    <xf numFmtId="0" fontId="21" fillId="83" borderId="0" applyNumberFormat="0" applyBorder="0" applyAlignment="0" applyProtection="0"/>
    <xf numFmtId="0" fontId="10" fillId="12" borderId="0" applyNumberFormat="0" applyBorder="0" applyAlignment="0" applyProtection="0"/>
    <xf numFmtId="0" fontId="21" fillId="83" borderId="0" applyNumberFormat="0" applyBorder="0" applyAlignment="0" applyProtection="0"/>
    <xf numFmtId="0" fontId="21" fillId="83" borderId="0" applyNumberFormat="0" applyBorder="0" applyAlignment="0" applyProtection="0"/>
    <xf numFmtId="0" fontId="21" fillId="83" borderId="0" applyNumberFormat="0" applyBorder="0" applyAlignment="0" applyProtection="0"/>
    <xf numFmtId="0" fontId="21" fillId="83" borderId="0" applyNumberFormat="0" applyBorder="0" applyAlignment="0" applyProtection="0"/>
    <xf numFmtId="0" fontId="21" fillId="83" borderId="0" applyNumberFormat="0" applyBorder="0" applyAlignment="0" applyProtection="0"/>
    <xf numFmtId="0" fontId="21" fillId="83" borderId="0" applyNumberFormat="0" applyBorder="0" applyAlignment="0" applyProtection="0"/>
    <xf numFmtId="0" fontId="21" fillId="83" borderId="0" applyNumberFormat="0" applyBorder="0" applyAlignment="0" applyProtection="0"/>
    <xf numFmtId="0" fontId="21" fillId="86" borderId="0" applyNumberFormat="0" applyBorder="0" applyAlignment="0" applyProtection="0"/>
    <xf numFmtId="0" fontId="21" fillId="86" borderId="0" applyNumberFormat="0" applyBorder="0" applyAlignment="0" applyProtection="0"/>
    <xf numFmtId="0" fontId="21" fillId="86" borderId="0" applyNumberFormat="0" applyBorder="0" applyAlignment="0" applyProtection="0"/>
    <xf numFmtId="0" fontId="21" fillId="86" borderId="0" applyNumberFormat="0" applyBorder="0" applyAlignment="0" applyProtection="0"/>
    <xf numFmtId="0" fontId="21" fillId="86" borderId="0" applyNumberFormat="0" applyBorder="0" applyAlignment="0" applyProtection="0"/>
    <xf numFmtId="0" fontId="21" fillId="86" borderId="0" applyNumberFormat="0" applyBorder="0" applyAlignment="0" applyProtection="0"/>
    <xf numFmtId="0" fontId="21" fillId="86" borderId="0" applyNumberFormat="0" applyBorder="0" applyAlignment="0" applyProtection="0"/>
    <xf numFmtId="0" fontId="21" fillId="86" borderId="0" applyNumberFormat="0" applyBorder="0" applyAlignment="0" applyProtection="0"/>
    <xf numFmtId="0" fontId="21" fillId="86" borderId="0" applyNumberFormat="0" applyBorder="0" applyAlignment="0" applyProtection="0"/>
    <xf numFmtId="0" fontId="21" fillId="86" borderId="0" applyNumberFormat="0" applyBorder="0" applyAlignment="0" applyProtection="0"/>
    <xf numFmtId="0" fontId="21" fillId="86" borderId="0" applyNumberFormat="0" applyBorder="0" applyAlignment="0" applyProtection="0"/>
    <xf numFmtId="0" fontId="22" fillId="86" borderId="0"/>
    <xf numFmtId="0" fontId="21" fillId="87" borderId="0" applyNumberFormat="0" applyBorder="0" applyAlignment="0" applyProtection="0"/>
    <xf numFmtId="0" fontId="21" fillId="86" borderId="0" applyNumberFormat="0" applyBorder="0" applyAlignment="0" applyProtection="0"/>
    <xf numFmtId="0" fontId="21" fillId="86" borderId="0"/>
    <xf numFmtId="0" fontId="10" fillId="16" borderId="0" applyNumberFormat="0" applyBorder="0" applyAlignment="0" applyProtection="0"/>
    <xf numFmtId="0" fontId="21" fillId="86" borderId="0" applyNumberFormat="0" applyBorder="0" applyAlignment="0" applyProtection="0"/>
    <xf numFmtId="0" fontId="10" fillId="16" borderId="0" applyNumberFormat="0" applyBorder="0" applyAlignment="0" applyProtection="0"/>
    <xf numFmtId="0" fontId="21" fillId="86" borderId="0" applyNumberFormat="0" applyBorder="0" applyAlignment="0" applyProtection="0"/>
    <xf numFmtId="0" fontId="21" fillId="86" borderId="0" applyNumberFormat="0" applyBorder="0" applyAlignment="0" applyProtection="0"/>
    <xf numFmtId="0" fontId="21" fillId="86" borderId="0" applyNumberFormat="0" applyBorder="0" applyAlignment="0" applyProtection="0"/>
    <xf numFmtId="0" fontId="21" fillId="86" borderId="0" applyNumberFormat="0" applyBorder="0" applyAlignment="0" applyProtection="0"/>
    <xf numFmtId="0" fontId="21" fillId="86" borderId="0" applyNumberFormat="0" applyBorder="0" applyAlignment="0" applyProtection="0"/>
    <xf numFmtId="0" fontId="21" fillId="86" borderId="0" applyNumberFormat="0" applyBorder="0" applyAlignment="0" applyProtection="0"/>
    <xf numFmtId="0" fontId="21" fillId="86"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2" fillId="68" borderId="0"/>
    <xf numFmtId="0" fontId="21" fillId="69" borderId="0" applyNumberFormat="0" applyBorder="0" applyAlignment="0" applyProtection="0"/>
    <xf numFmtId="0" fontId="21" fillId="68" borderId="0" applyNumberFormat="0" applyBorder="0" applyAlignment="0" applyProtection="0"/>
    <xf numFmtId="0" fontId="21" fillId="68" borderId="0"/>
    <xf numFmtId="0" fontId="10" fillId="20" borderId="0" applyNumberFormat="0" applyBorder="0" applyAlignment="0" applyProtection="0"/>
    <xf numFmtId="0" fontId="21" fillId="68" borderId="0" applyNumberFormat="0" applyBorder="0" applyAlignment="0" applyProtection="0"/>
    <xf numFmtId="0" fontId="10" fillId="20"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0" borderId="0" applyNumberFormat="0" applyBorder="0" applyAlignment="0" applyProtection="0"/>
    <xf numFmtId="0" fontId="22" fillId="70" borderId="0"/>
    <xf numFmtId="0" fontId="21" fillId="72" borderId="0" applyNumberFormat="0" applyBorder="0" applyAlignment="0" applyProtection="0"/>
    <xf numFmtId="0" fontId="21" fillId="70" borderId="0" applyNumberFormat="0" applyBorder="0" applyAlignment="0" applyProtection="0"/>
    <xf numFmtId="0" fontId="21" fillId="70" borderId="0"/>
    <xf numFmtId="0" fontId="10" fillId="24" borderId="0" applyNumberFormat="0" applyBorder="0" applyAlignment="0" applyProtection="0"/>
    <xf numFmtId="0" fontId="21" fillId="70" borderId="0" applyNumberFormat="0" applyBorder="0" applyAlignment="0" applyProtection="0"/>
    <xf numFmtId="0" fontId="10" fillId="24"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88" borderId="0" applyNumberFormat="0" applyBorder="0" applyAlignment="0" applyProtection="0"/>
    <xf numFmtId="0" fontId="21" fillId="88" borderId="0" applyNumberFormat="0" applyBorder="0" applyAlignment="0" applyProtection="0"/>
    <xf numFmtId="0" fontId="21" fillId="88" borderId="0" applyNumberFormat="0" applyBorder="0" applyAlignment="0" applyProtection="0"/>
    <xf numFmtId="0" fontId="21" fillId="88" borderId="0" applyNumberFormat="0" applyBorder="0" applyAlignment="0" applyProtection="0"/>
    <xf numFmtId="0" fontId="21" fillId="88" borderId="0" applyNumberFormat="0" applyBorder="0" applyAlignment="0" applyProtection="0"/>
    <xf numFmtId="0" fontId="21" fillId="88" borderId="0" applyNumberFormat="0" applyBorder="0" applyAlignment="0" applyProtection="0"/>
    <xf numFmtId="0" fontId="21" fillId="88" borderId="0" applyNumberFormat="0" applyBorder="0" applyAlignment="0" applyProtection="0"/>
    <xf numFmtId="0" fontId="21" fillId="88" borderId="0" applyNumberFormat="0" applyBorder="0" applyAlignment="0" applyProtection="0"/>
    <xf numFmtId="0" fontId="21" fillId="88" borderId="0" applyNumberFormat="0" applyBorder="0" applyAlignment="0" applyProtection="0"/>
    <xf numFmtId="0" fontId="21" fillId="88" borderId="0" applyNumberFormat="0" applyBorder="0" applyAlignment="0" applyProtection="0"/>
    <xf numFmtId="0" fontId="21" fillId="88" borderId="0" applyNumberFormat="0" applyBorder="0" applyAlignment="0" applyProtection="0"/>
    <xf numFmtId="0" fontId="22" fillId="88" borderId="0"/>
    <xf numFmtId="0" fontId="21" fillId="89" borderId="0" applyNumberFormat="0" applyBorder="0" applyAlignment="0" applyProtection="0"/>
    <xf numFmtId="0" fontId="21" fillId="88" borderId="0" applyNumberFormat="0" applyBorder="0" applyAlignment="0" applyProtection="0"/>
    <xf numFmtId="0" fontId="21" fillId="88" borderId="0"/>
    <xf numFmtId="0" fontId="10" fillId="28" borderId="0" applyNumberFormat="0" applyBorder="0" applyAlignment="0" applyProtection="0"/>
    <xf numFmtId="0" fontId="21" fillId="88" borderId="0" applyNumberFormat="0" applyBorder="0" applyAlignment="0" applyProtection="0"/>
    <xf numFmtId="0" fontId="10" fillId="28" borderId="0" applyNumberFormat="0" applyBorder="0" applyAlignment="0" applyProtection="0"/>
    <xf numFmtId="0" fontId="21" fillId="88" borderId="0" applyNumberFormat="0" applyBorder="0" applyAlignment="0" applyProtection="0"/>
    <xf numFmtId="0" fontId="21" fillId="88" borderId="0" applyNumberFormat="0" applyBorder="0" applyAlignment="0" applyProtection="0"/>
    <xf numFmtId="0" fontId="21" fillId="88" borderId="0" applyNumberFormat="0" applyBorder="0" applyAlignment="0" applyProtection="0"/>
    <xf numFmtId="0" fontId="21" fillId="88" borderId="0" applyNumberFormat="0" applyBorder="0" applyAlignment="0" applyProtection="0"/>
    <xf numFmtId="0" fontId="21" fillId="88" borderId="0" applyNumberFormat="0" applyBorder="0" applyAlignment="0" applyProtection="0"/>
    <xf numFmtId="0" fontId="21" fillId="88" borderId="0" applyNumberFormat="0" applyBorder="0" applyAlignment="0" applyProtection="0"/>
    <xf numFmtId="0" fontId="21" fillId="88" borderId="0" applyNumberFormat="0" applyBorder="0" applyAlignment="0" applyProtection="0"/>
    <xf numFmtId="1" fontId="18" fillId="0" borderId="0"/>
    <xf numFmtId="0" fontId="55" fillId="48" borderId="7" applyNumberFormat="0" applyAlignment="0" applyProtection="0"/>
    <xf numFmtId="0" fontId="55" fillId="48" borderId="7" applyNumberFormat="0" applyAlignment="0" applyProtection="0"/>
    <xf numFmtId="0" fontId="55" fillId="49" borderId="7" applyNumberFormat="0" applyAlignment="0" applyProtection="0"/>
    <xf numFmtId="0" fontId="55" fillId="49" borderId="7" applyNumberFormat="0" applyAlignment="0" applyProtection="0"/>
    <xf numFmtId="0" fontId="55" fillId="49" borderId="7" applyNumberFormat="0" applyAlignment="0" applyProtection="0"/>
    <xf numFmtId="0" fontId="55" fillId="49" borderId="7" applyNumberFormat="0" applyAlignment="0" applyProtection="0"/>
    <xf numFmtId="0" fontId="55" fillId="49" borderId="7" applyNumberFormat="0" applyAlignment="0" applyProtection="0"/>
    <xf numFmtId="0" fontId="55" fillId="49" borderId="7" applyNumberFormat="0" applyAlignment="0" applyProtection="0"/>
    <xf numFmtId="0" fontId="55" fillId="49" borderId="7" applyNumberFormat="0" applyAlignment="0" applyProtection="0"/>
    <xf numFmtId="0" fontId="55" fillId="49" borderId="7" applyNumberFormat="0" applyAlignment="0" applyProtection="0"/>
    <xf numFmtId="0" fontId="55" fillId="49" borderId="7" applyNumberFormat="0" applyAlignment="0" applyProtection="0"/>
    <xf numFmtId="0" fontId="56" fillId="49" borderId="7" applyNumberFormat="0" applyAlignment="0" applyProtection="0"/>
    <xf numFmtId="0" fontId="55" fillId="51" borderId="7" applyNumberFormat="0" applyAlignment="0" applyProtection="0"/>
    <xf numFmtId="0" fontId="55" fillId="49" borderId="7" applyNumberFormat="0" applyAlignment="0" applyProtection="0"/>
    <xf numFmtId="0" fontId="55" fillId="51" borderId="7" applyNumberFormat="0" applyAlignment="0" applyProtection="0"/>
    <xf numFmtId="0" fontId="6" fillId="5" borderId="1" applyNumberFormat="0" applyAlignment="0" applyProtection="0"/>
    <xf numFmtId="0" fontId="55" fillId="49" borderId="7" applyNumberFormat="0" applyAlignment="0" applyProtection="0"/>
    <xf numFmtId="0" fontId="6" fillId="5" borderId="1" applyNumberFormat="0" applyAlignment="0" applyProtection="0"/>
    <xf numFmtId="0" fontId="55" fillId="49" borderId="7" applyNumberFormat="0" applyAlignment="0" applyProtection="0"/>
    <xf numFmtId="0" fontId="55" fillId="48" borderId="7" applyNumberFormat="0" applyAlignment="0" applyProtection="0"/>
    <xf numFmtId="0" fontId="55" fillId="49" borderId="7" applyNumberFormat="0" applyAlignment="0" applyProtection="0"/>
    <xf numFmtId="0" fontId="55" fillId="48" borderId="7" applyNumberFormat="0" applyAlignment="0" applyProtection="0"/>
    <xf numFmtId="0" fontId="55" fillId="49" borderId="7" applyNumberFormat="0" applyAlignment="0" applyProtection="0"/>
    <xf numFmtId="0" fontId="55" fillId="48" borderId="7" applyNumberFormat="0" applyAlignment="0" applyProtection="0"/>
    <xf numFmtId="0" fontId="55" fillId="49" borderId="7" applyNumberFormat="0" applyAlignment="0" applyProtection="0"/>
    <xf numFmtId="0" fontId="27" fillId="0" borderId="0"/>
    <xf numFmtId="0" fontId="27" fillId="0" borderId="0"/>
    <xf numFmtId="0" fontId="27" fillId="0" borderId="0"/>
    <xf numFmtId="0" fontId="27" fillId="0" borderId="0"/>
    <xf numFmtId="0" fontId="18" fillId="0" borderId="0" applyNumberFormat="0" applyFill="0" applyBorder="0" applyProtection="0">
      <alignment horizontal="right" vertical="top"/>
    </xf>
    <xf numFmtId="0" fontId="18" fillId="0" borderId="0">
      <alignment horizontal="right" vertical="top"/>
    </xf>
    <xf numFmtId="172" fontId="27" fillId="0" borderId="0" applyFont="0" applyFill="0" applyBorder="0" applyAlignment="0" applyProtection="0"/>
    <xf numFmtId="173" fontId="57" fillId="0" borderId="0" applyFill="0" applyBorder="0" applyAlignment="0" applyProtection="0"/>
    <xf numFmtId="174" fontId="27" fillId="0" borderId="0" applyFont="0" applyFill="0" applyBorder="0" applyAlignment="0" applyProtection="0"/>
    <xf numFmtId="175" fontId="57" fillId="0" borderId="0" applyFill="0" applyBorder="0" applyAlignment="0" applyProtection="0"/>
    <xf numFmtId="175" fontId="57" fillId="0" borderId="0" applyFill="0" applyBorder="0" applyAlignment="0" applyProtection="0"/>
    <xf numFmtId="175" fontId="57" fillId="0" borderId="0" applyFill="0" applyBorder="0" applyAlignment="0" applyProtection="0"/>
    <xf numFmtId="175" fontId="57" fillId="0" borderId="0" applyFill="0" applyBorder="0" applyAlignment="0" applyProtection="0"/>
    <xf numFmtId="0" fontId="19" fillId="35" borderId="0"/>
    <xf numFmtId="0" fontId="19" fillId="35" borderId="0"/>
    <xf numFmtId="0" fontId="21" fillId="90" borderId="0"/>
    <xf numFmtId="0" fontId="21" fillId="90" borderId="0"/>
    <xf numFmtId="176" fontId="19" fillId="0" borderId="0"/>
    <xf numFmtId="176" fontId="19" fillId="0" borderId="0"/>
    <xf numFmtId="177" fontId="19" fillId="0" borderId="0"/>
    <xf numFmtId="177" fontId="27" fillId="0" borderId="0"/>
    <xf numFmtId="0" fontId="58" fillId="0" borderId="0"/>
    <xf numFmtId="0" fontId="58" fillId="0" borderId="0"/>
    <xf numFmtId="0" fontId="19" fillId="0" borderId="0"/>
    <xf numFmtId="0" fontId="19" fillId="0" borderId="0"/>
    <xf numFmtId="0" fontId="1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178" fontId="27" fillId="0" borderId="0" applyFill="0" applyBorder="0" applyAlignment="0" applyProtection="0"/>
    <xf numFmtId="178" fontId="27" fillId="0" borderId="0"/>
    <xf numFmtId="2" fontId="27" fillId="0" borderId="0" applyFill="0" applyBorder="0" applyAlignment="0" applyProtection="0"/>
    <xf numFmtId="2" fontId="27" fillId="0" borderId="0"/>
    <xf numFmtId="0" fontId="59"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61" fillId="0" borderId="0" applyNumberFormat="0" applyFill="0" applyBorder="0" applyAlignment="0" applyProtection="0"/>
    <xf numFmtId="0" fontId="62" fillId="38" borderId="0" applyNumberFormat="0" applyBorder="0" applyAlignment="0" applyProtection="0"/>
    <xf numFmtId="0" fontId="62" fillId="38" borderId="0" applyNumberFormat="0" applyBorder="0" applyAlignment="0" applyProtection="0"/>
    <xf numFmtId="0" fontId="62" fillId="38" borderId="0" applyNumberFormat="0" applyBorder="0" applyAlignment="0" applyProtection="0"/>
    <xf numFmtId="0" fontId="62" fillId="38" borderId="0" applyNumberFormat="0" applyBorder="0" applyAlignment="0" applyProtection="0"/>
    <xf numFmtId="0" fontId="62" fillId="38" borderId="0" applyNumberFormat="0" applyBorder="0" applyAlignment="0" applyProtection="0"/>
    <xf numFmtId="0" fontId="62" fillId="38" borderId="0" applyNumberFormat="0" applyBorder="0" applyAlignment="0" applyProtection="0"/>
    <xf numFmtId="0" fontId="62" fillId="38" borderId="0" applyNumberFormat="0" applyBorder="0" applyAlignment="0" applyProtection="0"/>
    <xf numFmtId="0" fontId="62" fillId="38" borderId="0" applyNumberFormat="0" applyBorder="0" applyAlignment="0" applyProtection="0"/>
    <xf numFmtId="0" fontId="62" fillId="38" borderId="0" applyNumberFormat="0" applyBorder="0" applyAlignment="0" applyProtection="0"/>
    <xf numFmtId="0" fontId="62" fillId="38" borderId="0" applyNumberFormat="0" applyBorder="0" applyAlignment="0" applyProtection="0"/>
    <xf numFmtId="0" fontId="62" fillId="38" borderId="0" applyNumberFormat="0" applyBorder="0" applyAlignment="0" applyProtection="0"/>
    <xf numFmtId="0" fontId="63" fillId="38" borderId="0"/>
    <xf numFmtId="0" fontId="62" fillId="39" borderId="0" applyNumberFormat="0" applyBorder="0" applyAlignment="0" applyProtection="0"/>
    <xf numFmtId="0" fontId="62" fillId="38" borderId="0" applyNumberFormat="0" applyBorder="0" applyAlignment="0" applyProtection="0"/>
    <xf numFmtId="0" fontId="62" fillId="38" borderId="0"/>
    <xf numFmtId="0" fontId="4" fillId="3" borderId="0" applyNumberFormat="0" applyBorder="0" applyAlignment="0" applyProtection="0"/>
    <xf numFmtId="0" fontId="62" fillId="38" borderId="0" applyNumberFormat="0" applyBorder="0" applyAlignment="0" applyProtection="0"/>
    <xf numFmtId="0" fontId="4" fillId="3" borderId="0" applyNumberFormat="0" applyBorder="0" applyAlignment="0" applyProtection="0"/>
    <xf numFmtId="0" fontId="62" fillId="38" borderId="0" applyNumberFormat="0" applyBorder="0" applyAlignment="0" applyProtection="0"/>
    <xf numFmtId="0" fontId="62" fillId="38" borderId="0" applyNumberFormat="0" applyBorder="0" applyAlignment="0" applyProtection="0"/>
    <xf numFmtId="0" fontId="62" fillId="38" borderId="0" applyNumberFormat="0" applyBorder="0" applyAlignment="0" applyProtection="0"/>
    <xf numFmtId="0" fontId="62" fillId="38" borderId="0" applyNumberFormat="0" applyBorder="0" applyAlignment="0" applyProtection="0"/>
    <xf numFmtId="0" fontId="62" fillId="38" borderId="0" applyNumberFormat="0" applyBorder="0" applyAlignment="0" applyProtection="0"/>
    <xf numFmtId="0" fontId="62" fillId="38" borderId="0" applyNumberFormat="0" applyBorder="0" applyAlignment="0" applyProtection="0"/>
    <xf numFmtId="0" fontId="62" fillId="38" borderId="0" applyNumberFormat="0" applyBorder="0" applyAlignment="0" applyProtection="0"/>
    <xf numFmtId="179" fontId="18" fillId="0" borderId="0">
      <alignment horizontal="right"/>
      <protection locked="0"/>
    </xf>
    <xf numFmtId="0" fontId="64" fillId="0" borderId="10" applyNumberFormat="0" applyFill="0" applyAlignment="0" applyProtection="0">
      <alignment vertical="top"/>
      <protection locked="0"/>
    </xf>
    <xf numFmtId="0" fontId="64" fillId="0" borderId="11"/>
    <xf numFmtId="0" fontId="64" fillId="0" borderId="12" applyNumberFormat="0" applyFill="0" applyAlignment="0" applyProtection="0">
      <alignment vertical="top"/>
      <protection locked="0"/>
    </xf>
    <xf numFmtId="0" fontId="64" fillId="0" borderId="12" applyNumberFormat="0" applyFill="0" applyAlignment="0" applyProtection="0">
      <alignment vertical="top"/>
      <protection locked="0"/>
    </xf>
    <xf numFmtId="0" fontId="64" fillId="0" borderId="0" applyNumberFormat="0" applyFill="0" applyAlignment="0" applyProtection="0"/>
    <xf numFmtId="0" fontId="64" fillId="0" borderId="0"/>
    <xf numFmtId="3" fontId="18" fillId="0" borderId="0"/>
    <xf numFmtId="180" fontId="18" fillId="0" borderId="0" applyFont="0" applyFill="0" applyBorder="0" applyAlignment="0" applyProtection="0"/>
    <xf numFmtId="180" fontId="19" fillId="0" borderId="0"/>
    <xf numFmtId="170" fontId="18"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176" fontId="19" fillId="0" borderId="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6" fontId="27" fillId="0" borderId="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6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7" fontId="27" fillId="0" borderId="0" applyFill="0" applyBorder="0" applyAlignment="0" applyProtection="0"/>
    <xf numFmtId="44" fontId="27" fillId="0" borderId="0" applyFont="0" applyFill="0" applyBorder="0" applyAlignment="0" applyProtection="0"/>
    <xf numFmtId="177" fontId="27" fillId="0" borderId="0"/>
    <xf numFmtId="181" fontId="1" fillId="0" borderId="0" applyFont="0" applyFill="0" applyBorder="0" applyAlignment="0" applyProtection="0"/>
    <xf numFmtId="177" fontId="19" fillId="0" borderId="0"/>
    <xf numFmtId="177" fontId="19" fillId="0" borderId="0"/>
    <xf numFmtId="44" fontId="1" fillId="0" borderId="0" applyFont="0" applyFill="0" applyBorder="0" applyAlignment="0" applyProtection="0"/>
    <xf numFmtId="44" fontId="65"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177" fontId="27"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6" fillId="0" borderId="0" applyFont="0" applyFill="0" applyBorder="0" applyAlignment="0" applyProtection="0"/>
    <xf numFmtId="44" fontId="1" fillId="0" borderId="0" applyFont="0" applyFill="0" applyBorder="0" applyAlignment="0" applyProtection="0"/>
    <xf numFmtId="182" fontId="27" fillId="0" borderId="0" applyFill="0" applyBorder="0" applyAlignment="0" applyProtection="0"/>
    <xf numFmtId="182" fontId="27" fillId="0" borderId="0"/>
    <xf numFmtId="183" fontId="27" fillId="0" borderId="0" applyFill="0" applyBorder="0" applyAlignment="0" applyProtection="0"/>
    <xf numFmtId="183" fontId="27" fillId="0" borderId="0"/>
    <xf numFmtId="0" fontId="67" fillId="91" borderId="0" applyNumberFormat="0" applyBorder="0" applyAlignment="0" applyProtection="0"/>
    <xf numFmtId="0" fontId="67" fillId="91" borderId="0" applyNumberFormat="0" applyBorder="0" applyAlignment="0" applyProtection="0"/>
    <xf numFmtId="0" fontId="67" fillId="91" borderId="0" applyNumberFormat="0" applyBorder="0" applyAlignment="0" applyProtection="0"/>
    <xf numFmtId="0" fontId="67" fillId="91" borderId="0" applyNumberFormat="0" applyBorder="0" applyAlignment="0" applyProtection="0"/>
    <xf numFmtId="0" fontId="67" fillId="91" borderId="0" applyNumberFormat="0" applyBorder="0" applyAlignment="0" applyProtection="0"/>
    <xf numFmtId="0" fontId="67" fillId="91" borderId="0" applyNumberFormat="0" applyBorder="0" applyAlignment="0" applyProtection="0"/>
    <xf numFmtId="0" fontId="67" fillId="91" borderId="0" applyNumberFormat="0" applyBorder="0" applyAlignment="0" applyProtection="0"/>
    <xf numFmtId="0" fontId="67" fillId="91" borderId="0" applyNumberFormat="0" applyBorder="0" applyAlignment="0" applyProtection="0"/>
    <xf numFmtId="0" fontId="67" fillId="91" borderId="0" applyNumberFormat="0" applyBorder="0" applyAlignment="0" applyProtection="0"/>
    <xf numFmtId="0" fontId="67" fillId="91" borderId="0" applyNumberFormat="0" applyBorder="0" applyAlignment="0" applyProtection="0"/>
    <xf numFmtId="0" fontId="67" fillId="91" borderId="0" applyNumberFormat="0" applyBorder="0" applyAlignment="0" applyProtection="0"/>
    <xf numFmtId="0" fontId="68" fillId="91" borderId="0"/>
    <xf numFmtId="0" fontId="67" fillId="92" borderId="0" applyNumberFormat="0" applyBorder="0" applyAlignment="0" applyProtection="0"/>
    <xf numFmtId="0" fontId="67" fillId="91" borderId="0" applyNumberFormat="0" applyBorder="0" applyAlignment="0" applyProtection="0"/>
    <xf numFmtId="0" fontId="67" fillId="91" borderId="0"/>
    <xf numFmtId="0" fontId="5" fillId="4" borderId="0" applyNumberFormat="0" applyBorder="0" applyAlignment="0" applyProtection="0"/>
    <xf numFmtId="0" fontId="67" fillId="91" borderId="0" applyNumberFormat="0" applyBorder="0" applyAlignment="0" applyProtection="0"/>
    <xf numFmtId="0" fontId="5" fillId="4" borderId="0" applyNumberFormat="0" applyBorder="0" applyAlignment="0" applyProtection="0"/>
    <xf numFmtId="0" fontId="67" fillId="91" borderId="0" applyNumberFormat="0" applyBorder="0" applyAlignment="0" applyProtection="0"/>
    <xf numFmtId="0" fontId="67" fillId="91" borderId="0" applyNumberFormat="0" applyBorder="0" applyAlignment="0" applyProtection="0"/>
    <xf numFmtId="0" fontId="67" fillId="91" borderId="0" applyNumberFormat="0" applyBorder="0" applyAlignment="0" applyProtection="0"/>
    <xf numFmtId="0" fontId="67" fillId="91" borderId="0" applyNumberFormat="0" applyBorder="0" applyAlignment="0" applyProtection="0"/>
    <xf numFmtId="0" fontId="67" fillId="91" borderId="0" applyNumberFormat="0" applyBorder="0" applyAlignment="0" applyProtection="0"/>
    <xf numFmtId="0" fontId="67" fillId="91" borderId="0" applyNumberFormat="0" applyBorder="0" applyAlignment="0" applyProtection="0"/>
    <xf numFmtId="0" fontId="67" fillId="9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0" fontId="1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9" fillId="0" borderId="0"/>
    <xf numFmtId="0" fontId="19" fillId="0" borderId="0"/>
    <xf numFmtId="0" fontId="1" fillId="0" borderId="0"/>
    <xf numFmtId="0" fontId="1"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7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19"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1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0" fontId="27"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0" fontId="19" fillId="0" borderId="0"/>
    <xf numFmtId="0" fontId="27" fillId="0" borderId="0"/>
    <xf numFmtId="0" fontId="72" fillId="0" borderId="0"/>
    <xf numFmtId="0" fontId="1" fillId="0" borderId="0"/>
    <xf numFmtId="0" fontId="1" fillId="0" borderId="0"/>
    <xf numFmtId="0" fontId="72" fillId="0" borderId="0"/>
    <xf numFmtId="0" fontId="72" fillId="0" borderId="0"/>
    <xf numFmtId="0" fontId="1" fillId="0" borderId="0"/>
    <xf numFmtId="0" fontId="11" fillId="0" borderId="0"/>
    <xf numFmtId="0" fontId="11" fillId="0" borderId="0"/>
    <xf numFmtId="0" fontId="66" fillId="0" borderId="0"/>
    <xf numFmtId="0" fontId="27" fillId="0" borderId="0"/>
    <xf numFmtId="0" fontId="27" fillId="0" borderId="0"/>
    <xf numFmtId="0" fontId="1" fillId="0" borderId="0"/>
    <xf numFmtId="0" fontId="7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6"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6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9" fillId="0" borderId="0"/>
    <xf numFmtId="0" fontId="57" fillId="93" borderId="13" applyNumberFormat="0" applyAlignment="0" applyProtection="0"/>
    <xf numFmtId="0" fontId="1" fillId="0" borderId="0"/>
    <xf numFmtId="0" fontId="27" fillId="93" borderId="13"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93" borderId="13" applyNumberFormat="0" applyAlignment="0" applyProtection="0"/>
    <xf numFmtId="0" fontId="27" fillId="93" borderId="13"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93" borderId="13"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93" borderId="13" applyNumberFormat="0" applyAlignment="0" applyProtection="0"/>
    <xf numFmtId="0" fontId="27" fillId="93" borderId="13"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93" borderId="13"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93" borderId="13"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93" borderId="13"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93" borderId="13"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93" borderId="13"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93" borderId="13"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applyNumberFormat="0" applyFill="0" applyBorder="0" applyProtection="0">
      <alignment horizontal="right" vertical="top"/>
      <protection locked="0"/>
    </xf>
    <xf numFmtId="0" fontId="35" fillId="0" borderId="0">
      <alignment horizontal="right" vertical="top"/>
    </xf>
    <xf numFmtId="49" fontId="35" fillId="0" borderId="0">
      <alignment horizontal="right"/>
      <protection locked="0"/>
    </xf>
    <xf numFmtId="0" fontId="35" fillId="0" borderId="0">
      <alignment horizontal="right"/>
      <protection locked="0"/>
    </xf>
    <xf numFmtId="0" fontId="18" fillId="0" borderId="0"/>
    <xf numFmtId="9" fontId="19" fillId="0" borderId="0" applyFont="0" applyFill="0" applyBorder="0" applyAlignment="0" applyProtection="0"/>
    <xf numFmtId="0" fontId="1" fillId="0" borderId="0"/>
    <xf numFmtId="9" fontId="19" fillId="0" borderId="0"/>
    <xf numFmtId="9" fontId="19" fillId="0" borderId="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66"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0" fontId="1" fillId="0" borderId="0"/>
    <xf numFmtId="9" fontId="19" fillId="0" borderId="0" applyFont="0" applyFill="0" applyBorder="0" applyAlignment="0" applyProtection="0"/>
    <xf numFmtId="9" fontId="1" fillId="0" borderId="0" applyFont="0" applyFill="0" applyBorder="0" applyAlignment="0" applyProtection="0"/>
    <xf numFmtId="9" fontId="19" fillId="0" borderId="0"/>
    <xf numFmtId="9" fontId="19" fillId="0" borderId="0" applyFont="0" applyFill="0" applyBorder="0" applyAlignment="0" applyProtection="0"/>
    <xf numFmtId="9" fontId="27" fillId="0" borderId="0" applyFont="0" applyFill="0" applyBorder="0" applyAlignment="0" applyProtection="0"/>
    <xf numFmtId="165" fontId="27" fillId="0" borderId="0" applyFill="0" applyBorder="0" applyAlignment="0" applyProtection="0"/>
    <xf numFmtId="165" fontId="27" fillId="0" borderId="0"/>
    <xf numFmtId="3" fontId="27" fillId="0" borderId="0" applyFill="0" applyBorder="0" applyAlignment="0" applyProtection="0"/>
    <xf numFmtId="3" fontId="27" fillId="0" borderId="0"/>
    <xf numFmtId="4" fontId="23" fillId="94" borderId="0" applyFill="0"/>
    <xf numFmtId="0" fontId="74" fillId="0" borderId="0">
      <alignment horizontal="left" indent="7"/>
    </xf>
    <xf numFmtId="0" fontId="23" fillId="0" borderId="0" applyFill="0">
      <alignment horizontal="left" indent="7"/>
    </xf>
    <xf numFmtId="168" fontId="75" fillId="0" borderId="10" applyFill="0">
      <alignment horizontal="right"/>
    </xf>
    <xf numFmtId="0" fontId="45" fillId="0" borderId="4" applyNumberFormat="0" applyFont="0" applyBorder="0">
      <alignment horizontal="right"/>
    </xf>
    <xf numFmtId="0" fontId="76" fillId="0" borderId="0" applyFill="0"/>
    <xf numFmtId="0" fontId="29" fillId="0" borderId="0" applyFill="0"/>
    <xf numFmtId="4" fontId="75" fillId="0" borderId="10" applyFill="0"/>
    <xf numFmtId="0" fontId="27" fillId="0" borderId="0" applyNumberFormat="0" applyFont="0" applyBorder="0" applyAlignment="0"/>
    <xf numFmtId="0" fontId="32" fillId="0" borderId="0" applyFill="0">
      <alignment horizontal="left" indent="1"/>
    </xf>
    <xf numFmtId="0" fontId="77" fillId="0" borderId="0" applyFill="0">
      <alignment horizontal="left" indent="1"/>
    </xf>
    <xf numFmtId="4" fontId="35" fillId="0" borderId="0" applyFill="0"/>
    <xf numFmtId="0" fontId="27" fillId="0" borderId="0" applyNumberFormat="0" applyFont="0" applyFill="0" applyBorder="0" applyAlignment="0"/>
    <xf numFmtId="0" fontId="32" fillId="0" borderId="0" applyFill="0">
      <alignment horizontal="left" indent="2"/>
    </xf>
    <xf numFmtId="0" fontId="29" fillId="0" borderId="0" applyFill="0">
      <alignment horizontal="left" indent="2"/>
    </xf>
    <xf numFmtId="4" fontId="35" fillId="0" borderId="0" applyFill="0"/>
    <xf numFmtId="0" fontId="27" fillId="0" borderId="0" applyNumberFormat="0" applyFont="0" applyBorder="0" applyAlignment="0"/>
    <xf numFmtId="0" fontId="78" fillId="0" borderId="0">
      <alignment horizontal="left" indent="3"/>
    </xf>
    <xf numFmtId="0" fontId="79" fillId="0" borderId="0" applyFill="0">
      <alignment horizontal="left" indent="3"/>
    </xf>
    <xf numFmtId="4" fontId="35" fillId="0" borderId="0" applyFill="0"/>
    <xf numFmtId="0" fontId="27" fillId="0" borderId="0" applyNumberFormat="0" applyFont="0" applyBorder="0" applyAlignment="0"/>
    <xf numFmtId="0" fontId="36" fillId="0" borderId="0">
      <alignment horizontal="left" indent="4"/>
    </xf>
    <xf numFmtId="0" fontId="27" fillId="0" borderId="0" applyFill="0">
      <alignment horizontal="left" indent="4"/>
    </xf>
    <xf numFmtId="4" fontId="37" fillId="0" borderId="0" applyFill="0"/>
    <xf numFmtId="0" fontId="27" fillId="0" borderId="0" applyNumberFormat="0" applyFont="0" applyBorder="0" applyAlignment="0"/>
    <xf numFmtId="0" fontId="38" fillId="0" borderId="0">
      <alignment horizontal="left" indent="5"/>
    </xf>
    <xf numFmtId="0" fontId="39" fillId="0" borderId="0" applyFill="0">
      <alignment horizontal="left" indent="5"/>
    </xf>
    <xf numFmtId="4" fontId="40" fillId="0" borderId="0" applyFill="0"/>
    <xf numFmtId="0" fontId="27" fillId="0" borderId="0" applyNumberFormat="0" applyFont="0" applyFill="0" applyBorder="0" applyAlignment="0"/>
    <xf numFmtId="0" fontId="41" fillId="0" borderId="0" applyFill="0">
      <alignment horizontal="left" indent="6"/>
    </xf>
    <xf numFmtId="0" fontId="37" fillId="0" borderId="0" applyFill="0">
      <alignment horizontal="left" indent="6"/>
    </xf>
    <xf numFmtId="0" fontId="80" fillId="76" borderId="14" applyNumberFormat="0" applyAlignment="0" applyProtection="0"/>
    <xf numFmtId="0" fontId="80" fillId="76" borderId="14" applyNumberFormat="0" applyAlignment="0" applyProtection="0"/>
    <xf numFmtId="0" fontId="80" fillId="77" borderId="14" applyNumberFormat="0" applyAlignment="0" applyProtection="0"/>
    <xf numFmtId="0" fontId="80" fillId="77" borderId="14" applyNumberFormat="0" applyAlignment="0" applyProtection="0"/>
    <xf numFmtId="0" fontId="80" fillId="77" borderId="14" applyNumberFormat="0" applyAlignment="0" applyProtection="0"/>
    <xf numFmtId="0" fontId="80" fillId="77" borderId="14" applyNumberFormat="0" applyAlignment="0" applyProtection="0"/>
    <xf numFmtId="0" fontId="80" fillId="77" borderId="14" applyNumberFormat="0" applyAlignment="0" applyProtection="0"/>
    <xf numFmtId="0" fontId="80" fillId="77" borderId="14" applyNumberFormat="0" applyAlignment="0" applyProtection="0"/>
    <xf numFmtId="0" fontId="1" fillId="0" borderId="0"/>
    <xf numFmtId="0" fontId="1" fillId="0" borderId="0"/>
    <xf numFmtId="0" fontId="1" fillId="0" borderId="0"/>
    <xf numFmtId="0" fontId="1" fillId="0" borderId="0"/>
    <xf numFmtId="0" fontId="1" fillId="0" borderId="0"/>
    <xf numFmtId="0" fontId="80" fillId="77" borderId="14" applyNumberFormat="0" applyAlignment="0" applyProtection="0"/>
    <xf numFmtId="0" fontId="1" fillId="0" borderId="0"/>
    <xf numFmtId="0" fontId="1" fillId="0" borderId="0"/>
    <xf numFmtId="0" fontId="1" fillId="0" borderId="0"/>
    <xf numFmtId="0" fontId="80" fillId="77" borderId="14" applyNumberFormat="0" applyAlignment="0" applyProtection="0"/>
    <xf numFmtId="0" fontId="80" fillId="78" borderId="14" applyNumberFormat="0" applyAlignment="0" applyProtection="0"/>
    <xf numFmtId="0" fontId="1" fillId="0" borderId="0"/>
    <xf numFmtId="0" fontId="80" fillId="77" borderId="14" applyNumberFormat="0" applyAlignment="0" applyProtection="0"/>
    <xf numFmtId="0" fontId="1" fillId="0" borderId="0"/>
    <xf numFmtId="0" fontId="80" fillId="77" borderId="14" applyNumberFormat="0" applyAlignment="0" applyProtection="0"/>
    <xf numFmtId="0" fontId="1" fillId="0" borderId="0"/>
    <xf numFmtId="0" fontId="80" fillId="77" borderId="14" applyNumberFormat="0" applyAlignment="0" applyProtection="0"/>
    <xf numFmtId="0" fontId="1" fillId="0" borderId="0"/>
    <xf numFmtId="0" fontId="80" fillId="77" borderId="14" applyNumberFormat="0" applyAlignment="0" applyProtection="0"/>
    <xf numFmtId="0" fontId="80" fillId="76" borderId="14" applyNumberFormat="0" applyAlignment="0" applyProtection="0"/>
    <xf numFmtId="0" fontId="80" fillId="77" borderId="14" applyNumberFormat="0" applyAlignment="0" applyProtection="0"/>
    <xf numFmtId="0" fontId="18" fillId="0" borderId="0">
      <alignment horizontal="left" wrapText="1" indent="2"/>
    </xf>
    <xf numFmtId="0" fontId="81" fillId="0" borderId="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82" fillId="0" borderId="0" applyNumberFormat="0" applyFill="0" applyBorder="0" applyAlignment="0" applyProtection="0"/>
    <xf numFmtId="0" fontId="1" fillId="0" borderId="0"/>
    <xf numFmtId="0" fontId="1" fillId="0" borderId="0"/>
    <xf numFmtId="0" fontId="1" fillId="0" borderId="0"/>
    <xf numFmtId="0" fontId="82" fillId="0" borderId="0" applyNumberFormat="0" applyFill="0" applyBorder="0" applyAlignment="0" applyProtection="0"/>
    <xf numFmtId="0" fontId="1" fillId="0" borderId="0"/>
    <xf numFmtId="0" fontId="82" fillId="0" borderId="0" applyNumberFormat="0" applyFill="0" applyBorder="0" applyAlignment="0" applyProtection="0"/>
    <xf numFmtId="0" fontId="1" fillId="0" borderId="0"/>
    <xf numFmtId="0" fontId="82" fillId="0" borderId="0" applyNumberFormat="0" applyFill="0" applyBorder="0" applyAlignment="0" applyProtection="0"/>
    <xf numFmtId="0" fontId="1" fillId="0" borderId="0"/>
    <xf numFmtId="0" fontId="82" fillId="0" borderId="0" applyNumberFormat="0" applyFill="0" applyBorder="0" applyAlignment="0" applyProtection="0"/>
    <xf numFmtId="0" fontId="1" fillId="0" borderId="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83" fillId="0" borderId="0" applyNumberFormat="0" applyFill="0" applyBorder="0" applyAlignment="0" applyProtection="0"/>
    <xf numFmtId="0" fontId="1" fillId="0" borderId="0"/>
    <xf numFmtId="0" fontId="1" fillId="0" borderId="0"/>
    <xf numFmtId="0" fontId="1" fillId="0" borderId="0"/>
    <xf numFmtId="0" fontId="83" fillId="0" borderId="0" applyNumberFormat="0" applyFill="0" applyBorder="0" applyAlignment="0" applyProtection="0"/>
    <xf numFmtId="0" fontId="1" fillId="0" borderId="0"/>
    <xf numFmtId="0" fontId="83" fillId="0" borderId="0" applyNumberFormat="0" applyFill="0" applyBorder="0" applyAlignment="0" applyProtection="0"/>
    <xf numFmtId="0" fontId="1" fillId="0" borderId="0"/>
    <xf numFmtId="0" fontId="83" fillId="0" borderId="0" applyNumberFormat="0" applyFill="0" applyBorder="0" applyAlignment="0" applyProtection="0"/>
    <xf numFmtId="0" fontId="1" fillId="0" borderId="0"/>
    <xf numFmtId="0" fontId="83" fillId="0" borderId="0" applyNumberFormat="0" applyFill="0" applyBorder="0" applyAlignment="0" applyProtection="0"/>
    <xf numFmtId="0" fontId="1" fillId="0" borderId="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75" fillId="0" borderId="0">
      <alignment vertical="center"/>
      <protection locked="0"/>
    </xf>
    <xf numFmtId="0" fontId="84" fillId="0" borderId="15" applyNumberFormat="0" applyFill="0" applyAlignment="0" applyProtection="0"/>
    <xf numFmtId="0" fontId="84" fillId="0" borderId="15" applyNumberFormat="0" applyFill="0" applyAlignment="0" applyProtection="0"/>
    <xf numFmtId="0" fontId="84" fillId="0" borderId="15" applyNumberFormat="0" applyFill="0" applyAlignment="0" applyProtection="0"/>
    <xf numFmtId="0" fontId="84" fillId="0" borderId="15" applyNumberFormat="0" applyFill="0" applyAlignment="0" applyProtection="0"/>
    <xf numFmtId="0" fontId="84" fillId="0" borderId="15" applyNumberFormat="0" applyFill="0" applyAlignment="0" applyProtection="0"/>
    <xf numFmtId="0" fontId="84" fillId="0" borderId="15" applyNumberFormat="0" applyFill="0" applyAlignment="0" applyProtection="0"/>
    <xf numFmtId="0" fontId="84" fillId="0" borderId="15" applyNumberFormat="0" applyFill="0" applyAlignment="0" applyProtection="0"/>
    <xf numFmtId="0" fontId="84"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84" fillId="0" borderId="15" applyNumberFormat="0" applyFill="0" applyAlignment="0" applyProtection="0"/>
    <xf numFmtId="0" fontId="1" fillId="0" borderId="0"/>
    <xf numFmtId="0" fontId="1" fillId="0" borderId="0"/>
    <xf numFmtId="0" fontId="1" fillId="0" borderId="0"/>
    <xf numFmtId="0" fontId="84" fillId="0" borderId="15" applyNumberFormat="0" applyFill="0" applyAlignment="0" applyProtection="0"/>
    <xf numFmtId="0" fontId="1" fillId="0" borderId="0"/>
    <xf numFmtId="0" fontId="84" fillId="0" borderId="15" applyNumberFormat="0" applyFill="0" applyAlignment="0" applyProtection="0"/>
    <xf numFmtId="0" fontId="1" fillId="0" borderId="0"/>
    <xf numFmtId="0" fontId="84" fillId="0" borderId="15" applyNumberFormat="0" applyFill="0" applyAlignment="0" applyProtection="0"/>
    <xf numFmtId="0" fontId="1" fillId="0" borderId="0"/>
    <xf numFmtId="0" fontId="84" fillId="0" borderId="15" applyNumberFormat="0" applyFill="0" applyAlignment="0" applyProtection="0"/>
    <xf numFmtId="0" fontId="1" fillId="0" borderId="0"/>
    <xf numFmtId="0" fontId="84" fillId="0" borderId="15" applyNumberFormat="0" applyFill="0" applyAlignment="0" applyProtection="0"/>
    <xf numFmtId="0" fontId="84" fillId="0" borderId="15" applyNumberFormat="0" applyFill="0" applyAlignment="0" applyProtection="0"/>
    <xf numFmtId="0" fontId="84" fillId="0" borderId="15" applyNumberFormat="0" applyFill="0" applyAlignment="0" applyProtection="0"/>
    <xf numFmtId="0" fontId="1" fillId="0" borderId="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0" borderId="16" applyNumberFormat="0" applyFill="0" applyAlignment="0" applyProtection="0"/>
    <xf numFmtId="0" fontId="86" fillId="0" borderId="16" applyNumberFormat="0" applyFill="0" applyAlignment="0" applyProtection="0"/>
    <xf numFmtId="0" fontId="86" fillId="0" borderId="16" applyNumberFormat="0" applyFill="0" applyAlignment="0" applyProtection="0"/>
    <xf numFmtId="0" fontId="86" fillId="0" borderId="16" applyNumberFormat="0" applyFill="0" applyAlignment="0" applyProtection="0"/>
    <xf numFmtId="0" fontId="86" fillId="0" borderId="16" applyNumberFormat="0" applyFill="0" applyAlignment="0" applyProtection="0"/>
    <xf numFmtId="0" fontId="86" fillId="0" borderId="16" applyNumberFormat="0" applyFill="0" applyAlignment="0" applyProtection="0"/>
    <xf numFmtId="0" fontId="86" fillId="0" borderId="16" applyNumberFormat="0" applyFill="0" applyAlignment="0" applyProtection="0"/>
    <xf numFmtId="0" fontId="86" fillId="0" borderId="16" applyNumberFormat="0" applyFill="0" applyAlignment="0" applyProtection="0"/>
    <xf numFmtId="0" fontId="1" fillId="0" borderId="0"/>
    <xf numFmtId="0" fontId="1" fillId="0" borderId="0"/>
    <xf numFmtId="0" fontId="1" fillId="0" borderId="0"/>
    <xf numFmtId="0" fontId="1" fillId="0" borderId="0"/>
    <xf numFmtId="0" fontId="1" fillId="0" borderId="0"/>
    <xf numFmtId="0" fontId="86" fillId="0" borderId="16" applyNumberFormat="0" applyFill="0" applyAlignment="0" applyProtection="0"/>
    <xf numFmtId="0" fontId="1" fillId="0" borderId="0"/>
    <xf numFmtId="0" fontId="1" fillId="0" borderId="0"/>
    <xf numFmtId="0" fontId="1" fillId="0" borderId="0"/>
    <xf numFmtId="0" fontId="86" fillId="0" borderId="16" applyNumberFormat="0" applyFill="0" applyAlignment="0" applyProtection="0"/>
    <xf numFmtId="0" fontId="1" fillId="0" borderId="0"/>
    <xf numFmtId="0" fontId="86" fillId="0" borderId="16" applyNumberFormat="0" applyFill="0" applyAlignment="0" applyProtection="0"/>
    <xf numFmtId="0" fontId="1" fillId="0" borderId="0"/>
    <xf numFmtId="0" fontId="86" fillId="0" borderId="16" applyNumberFormat="0" applyFill="0" applyAlignment="0" applyProtection="0"/>
    <xf numFmtId="0" fontId="1" fillId="0" borderId="0"/>
    <xf numFmtId="0" fontId="86" fillId="0" borderId="16" applyNumberFormat="0" applyFill="0" applyAlignment="0" applyProtection="0"/>
    <xf numFmtId="0" fontId="1" fillId="0" borderId="0"/>
    <xf numFmtId="0" fontId="86" fillId="0" borderId="16" applyNumberFormat="0" applyFill="0" applyAlignment="0" applyProtection="0"/>
    <xf numFmtId="0" fontId="86" fillId="0" borderId="16" applyNumberFormat="0" applyFill="0" applyAlignment="0" applyProtection="0"/>
    <xf numFmtId="0" fontId="86" fillId="0" borderId="16"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1" fillId="0" borderId="0"/>
    <xf numFmtId="0" fontId="1" fillId="0" borderId="0"/>
    <xf numFmtId="0" fontId="1" fillId="0" borderId="0"/>
    <xf numFmtId="0" fontId="1" fillId="0" borderId="0"/>
    <xf numFmtId="0" fontId="1" fillId="0" borderId="0"/>
    <xf numFmtId="0" fontId="53" fillId="0" borderId="17" applyNumberFormat="0" applyFill="0" applyAlignment="0" applyProtection="0"/>
    <xf numFmtId="0" fontId="1" fillId="0" borderId="0"/>
    <xf numFmtId="0" fontId="1" fillId="0" borderId="0"/>
    <xf numFmtId="0" fontId="1" fillId="0" borderId="0"/>
    <xf numFmtId="0" fontId="53" fillId="0" borderId="17" applyNumberFormat="0" applyFill="0" applyAlignment="0" applyProtection="0"/>
    <xf numFmtId="0" fontId="1" fillId="0" borderId="0"/>
    <xf numFmtId="0" fontId="53" fillId="0" borderId="17" applyNumberFormat="0" applyFill="0" applyAlignment="0" applyProtection="0"/>
    <xf numFmtId="0" fontId="1" fillId="0" borderId="0"/>
    <xf numFmtId="0" fontId="53" fillId="0" borderId="17" applyNumberFormat="0" applyFill="0" applyAlignment="0" applyProtection="0"/>
    <xf numFmtId="0" fontId="1" fillId="0" borderId="0"/>
    <xf numFmtId="0" fontId="53" fillId="0" borderId="17" applyNumberFormat="0" applyFill="0" applyAlignment="0" applyProtection="0"/>
    <xf numFmtId="0" fontId="1" fillId="0" borderId="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85" fillId="0" borderId="0" applyNumberFormat="0" applyFill="0" applyBorder="0" applyAlignment="0" applyProtection="0"/>
    <xf numFmtId="0" fontId="1" fillId="0" borderId="0"/>
    <xf numFmtId="0" fontId="1" fillId="0" borderId="0"/>
    <xf numFmtId="0" fontId="1" fillId="0" borderId="0"/>
    <xf numFmtId="0" fontId="85" fillId="0" borderId="0" applyNumberFormat="0" applyFill="0" applyBorder="0" applyAlignment="0" applyProtection="0"/>
    <xf numFmtId="0" fontId="1" fillId="0" borderId="0"/>
    <xf numFmtId="0" fontId="85" fillId="0" borderId="0" applyNumberFormat="0" applyFill="0" applyBorder="0" applyAlignment="0" applyProtection="0"/>
    <xf numFmtId="0" fontId="1" fillId="0" borderId="0"/>
    <xf numFmtId="0" fontId="85" fillId="0" borderId="0" applyNumberFormat="0" applyFill="0" applyBorder="0" applyAlignment="0" applyProtection="0"/>
    <xf numFmtId="0" fontId="1" fillId="0" borderId="0"/>
    <xf numFmtId="0" fontId="85" fillId="0" borderId="0" applyNumberFormat="0" applyFill="0" applyBorder="0" applyAlignment="0" applyProtection="0"/>
    <xf numFmtId="0" fontId="75" fillId="0" borderId="0" applyNumberFormat="0" applyFill="0" applyBorder="0" applyProtection="0">
      <alignment horizontal="left" vertical="top"/>
    </xf>
    <xf numFmtId="0" fontId="87" fillId="0" borderId="18" applyNumberFormat="0" applyFill="0" applyAlignment="0" applyProtection="0"/>
    <xf numFmtId="0" fontId="87" fillId="0" borderId="18" applyNumberFormat="0" applyFill="0" applyAlignment="0" applyProtection="0"/>
    <xf numFmtId="0" fontId="87" fillId="0" borderId="18" applyNumberFormat="0" applyFill="0" applyAlignment="0" applyProtection="0"/>
    <xf numFmtId="0" fontId="87" fillId="0" borderId="18" applyNumberFormat="0" applyFill="0" applyAlignment="0" applyProtection="0"/>
    <xf numFmtId="0" fontId="87" fillId="0" borderId="18" applyNumberFormat="0" applyFill="0" applyAlignment="0" applyProtection="0"/>
    <xf numFmtId="0" fontId="87" fillId="0" borderId="18" applyNumberFormat="0" applyFill="0" applyAlignment="0" applyProtection="0"/>
    <xf numFmtId="0" fontId="87" fillId="0" borderId="18" applyNumberFormat="0" applyFill="0" applyAlignment="0" applyProtection="0"/>
    <xf numFmtId="0" fontId="87" fillId="0" borderId="18"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7" fillId="0" borderId="18" applyNumberFormat="0" applyFill="0" applyAlignment="0" applyProtection="0"/>
    <xf numFmtId="0" fontId="1" fillId="0" borderId="0"/>
    <xf numFmtId="0" fontId="1" fillId="0" borderId="0"/>
    <xf numFmtId="0" fontId="1" fillId="0" borderId="0"/>
    <xf numFmtId="0" fontId="87" fillId="0" borderId="18" applyNumberFormat="0" applyFill="0" applyAlignment="0" applyProtection="0"/>
    <xf numFmtId="0" fontId="1" fillId="0" borderId="0"/>
    <xf numFmtId="0" fontId="87" fillId="0" borderId="18" applyNumberFormat="0" applyFill="0" applyAlignment="0" applyProtection="0"/>
    <xf numFmtId="0" fontId="1" fillId="0" borderId="0"/>
    <xf numFmtId="0" fontId="87" fillId="0" borderId="18" applyNumberFormat="0" applyFill="0" applyAlignment="0" applyProtection="0"/>
    <xf numFmtId="0" fontId="1" fillId="0" borderId="0"/>
    <xf numFmtId="0" fontId="87" fillId="0" borderId="18" applyNumberFormat="0" applyFill="0" applyAlignment="0" applyProtection="0"/>
    <xf numFmtId="0" fontId="1" fillId="0" borderId="0"/>
    <xf numFmtId="0" fontId="87" fillId="0" borderId="18" applyNumberFormat="0" applyFill="0" applyAlignment="0" applyProtection="0"/>
    <xf numFmtId="0" fontId="1" fillId="0" borderId="0"/>
    <xf numFmtId="0" fontId="87" fillId="0" borderId="18" applyNumberFormat="0" applyFill="0" applyAlignment="0" applyProtection="0"/>
  </cellStyleXfs>
  <cellXfs count="39">
    <xf numFmtId="0" fontId="0" fillId="0" borderId="0" xfId="0"/>
    <xf numFmtId="0" fontId="13" fillId="0" borderId="0" xfId="0" applyFont="1" applyBorder="1" applyAlignment="1">
      <alignment horizontal="center" vertical="center" wrapText="1"/>
    </xf>
    <xf numFmtId="0" fontId="13" fillId="0" borderId="0" xfId="0" applyFont="1" applyBorder="1" applyAlignment="1">
      <alignment horizontal="center" vertical="center"/>
    </xf>
    <xf numFmtId="3" fontId="0" fillId="0" borderId="0" xfId="0" applyNumberFormat="1" applyAlignment="1">
      <alignment horizontal="center"/>
    </xf>
    <xf numFmtId="44" fontId="0" fillId="0" borderId="0" xfId="1" applyFont="1" applyAlignment="1">
      <alignment horizontal="center"/>
    </xf>
    <xf numFmtId="2" fontId="0" fillId="0" borderId="0" xfId="0" applyNumberFormat="1" applyAlignment="1">
      <alignment horizontal="center"/>
    </xf>
    <xf numFmtId="0" fontId="0" fillId="0" borderId="0" xfId="0" applyAlignment="1">
      <alignment horizontal="center"/>
    </xf>
    <xf numFmtId="44" fontId="0" fillId="0" borderId="0" xfId="1" applyFont="1"/>
    <xf numFmtId="0" fontId="0" fillId="0" borderId="0" xfId="0" applyAlignment="1">
      <alignment vertical="center"/>
    </xf>
    <xf numFmtId="0" fontId="15" fillId="0" borderId="0" xfId="0" applyFont="1"/>
    <xf numFmtId="0" fontId="15" fillId="0" borderId="0" xfId="0" applyFont="1" applyAlignment="1">
      <alignment horizontal="center"/>
    </xf>
    <xf numFmtId="0" fontId="15" fillId="0" borderId="0" xfId="0" applyFont="1" applyAlignment="1">
      <alignment wrapText="1"/>
    </xf>
    <xf numFmtId="164" fontId="15" fillId="0" borderId="0" xfId="1" applyNumberFormat="1" applyFont="1" applyAlignment="1">
      <alignment horizontal="center"/>
    </xf>
    <xf numFmtId="44" fontId="15" fillId="0" borderId="0" xfId="1" applyFont="1" applyAlignment="1">
      <alignment horizontal="center"/>
    </xf>
    <xf numFmtId="2" fontId="15" fillId="0" borderId="0" xfId="0" applyNumberFormat="1" applyFont="1" applyAlignment="1">
      <alignment horizontal="center"/>
    </xf>
    <xf numFmtId="0" fontId="0" fillId="0" borderId="0" xfId="0" applyAlignment="1">
      <alignment wrapText="1"/>
    </xf>
    <xf numFmtId="0" fontId="17" fillId="33" borderId="20" xfId="0" applyFont="1" applyFill="1" applyBorder="1" applyAlignment="1">
      <alignment horizontal="center" vertical="center" wrapText="1"/>
    </xf>
    <xf numFmtId="10" fontId="0" fillId="0" borderId="19" xfId="2" applyNumberFormat="1" applyFont="1" applyBorder="1" applyAlignment="1">
      <alignment horizontal="center"/>
    </xf>
    <xf numFmtId="44" fontId="0" fillId="0" borderId="19" xfId="1" applyFont="1" applyBorder="1"/>
    <xf numFmtId="4" fontId="0" fillId="0" borderId="0" xfId="0" applyNumberFormat="1"/>
    <xf numFmtId="0" fontId="0" fillId="0" borderId="19" xfId="0" applyFont="1" applyBorder="1" applyAlignment="1">
      <alignment horizontal="center"/>
    </xf>
    <xf numFmtId="0" fontId="0" fillId="0" borderId="19" xfId="0" applyFont="1" applyBorder="1" applyAlignment="1">
      <alignment wrapText="1"/>
    </xf>
    <xf numFmtId="4" fontId="0" fillId="0" borderId="19" xfId="0" applyNumberFormat="1" applyFont="1" applyBorder="1" applyAlignment="1">
      <alignment horizontal="center"/>
    </xf>
    <xf numFmtId="164" fontId="0" fillId="0" borderId="19" xfId="0" applyNumberFormat="1" applyFont="1" applyBorder="1"/>
    <xf numFmtId="4" fontId="0" fillId="0" borderId="19" xfId="1802" applyNumberFormat="1" applyFont="1" applyBorder="1" applyAlignment="1">
      <alignment horizontal="center"/>
    </xf>
    <xf numFmtId="44" fontId="15" fillId="0" borderId="0" xfId="1" applyFont="1" applyAlignment="1">
      <alignment horizontal="right" vertical="center"/>
    </xf>
    <xf numFmtId="44" fontId="15" fillId="0" borderId="0" xfId="1" applyFont="1"/>
    <xf numFmtId="9" fontId="15" fillId="0" borderId="0" xfId="2" applyFont="1" applyAlignment="1">
      <alignment horizontal="right" vertical="center"/>
    </xf>
    <xf numFmtId="0" fontId="0" fillId="0" borderId="19" xfId="0" applyBorder="1" applyAlignment="1">
      <alignment horizontal="center" vertical="center"/>
    </xf>
    <xf numFmtId="0" fontId="88" fillId="0" borderId="19" xfId="0" applyFont="1" applyBorder="1"/>
    <xf numFmtId="49" fontId="88" fillId="0" borderId="19" xfId="0" applyNumberFormat="1" applyFont="1" applyBorder="1" applyAlignment="1">
      <alignment horizontal="center"/>
    </xf>
    <xf numFmtId="3" fontId="88" fillId="0" borderId="19" xfId="0" applyNumberFormat="1" applyFont="1" applyBorder="1" applyAlignment="1">
      <alignment horizontal="center"/>
    </xf>
    <xf numFmtId="0" fontId="0" fillId="0" borderId="0" xfId="0" applyAlignment="1">
      <alignment horizontal="center"/>
    </xf>
    <xf numFmtId="3" fontId="15" fillId="0" borderId="5" xfId="0" applyNumberFormat="1" applyFont="1" applyBorder="1" applyAlignment="1">
      <alignment horizontal="center" vertical="top" wrapText="1"/>
    </xf>
    <xf numFmtId="0" fontId="12" fillId="0" borderId="0" xfId="0" applyFont="1" applyBorder="1" applyAlignment="1">
      <alignment horizontal="center" vertical="center" wrapText="1"/>
    </xf>
    <xf numFmtId="0" fontId="13" fillId="32" borderId="4" xfId="0" applyFont="1" applyFill="1" applyBorder="1" applyAlignment="1">
      <alignment horizontal="left" vertical="center" wrapText="1"/>
    </xf>
    <xf numFmtId="0" fontId="13" fillId="0" borderId="4" xfId="0" applyFont="1" applyBorder="1" applyAlignment="1">
      <alignment horizontal="center" vertical="center" wrapText="1"/>
    </xf>
    <xf numFmtId="0" fontId="14" fillId="0" borderId="0" xfId="0" applyFont="1" applyAlignment="1">
      <alignment horizontal="left" vertical="top" wrapText="1"/>
    </xf>
    <xf numFmtId="0" fontId="0" fillId="0" borderId="0" xfId="0" applyAlignment="1">
      <alignment horizontal="left" vertical="top"/>
    </xf>
  </cellXfs>
  <cellStyles count="7242">
    <cellStyle name="          _x000d__x000a_386grabber=VGA.3GR_x000d__x000a_" xfId="3"/>
    <cellStyle name="20% - Énfasis1 1" xfId="4"/>
    <cellStyle name="20% - Énfasis1 10" xfId="5"/>
    <cellStyle name="20% - Énfasis1 10 1" xfId="6"/>
    <cellStyle name="20% - Énfasis1 11" xfId="7"/>
    <cellStyle name="20% - Énfasis1 12" xfId="8"/>
    <cellStyle name="20% - Énfasis1 13" xfId="9"/>
    <cellStyle name="20% - Énfasis1 2" xfId="10"/>
    <cellStyle name="20% - Énfasis1 2 1" xfId="11"/>
    <cellStyle name="20% - Énfasis1 2 2" xfId="12"/>
    <cellStyle name="20% - Énfasis1 2 3" xfId="13"/>
    <cellStyle name="20% - Énfasis1 3" xfId="14"/>
    <cellStyle name="20% - Énfasis1 3 1" xfId="15"/>
    <cellStyle name="20% - Énfasis1 3 2" xfId="16"/>
    <cellStyle name="20% - Énfasis1 4" xfId="17"/>
    <cellStyle name="20% - Énfasis1 4 1" xfId="18"/>
    <cellStyle name="20% - Énfasis1 4 2" xfId="19"/>
    <cellStyle name="20% - Énfasis1 5" xfId="20"/>
    <cellStyle name="20% - Énfasis1 5 1" xfId="21"/>
    <cellStyle name="20% - Énfasis1 6" xfId="22"/>
    <cellStyle name="20% - Énfasis1 6 1" xfId="23"/>
    <cellStyle name="20% - Énfasis1 7" xfId="24"/>
    <cellStyle name="20% - Énfasis1 7 1" xfId="25"/>
    <cellStyle name="20% - Énfasis1 8" xfId="26"/>
    <cellStyle name="20% - Énfasis1 8 1" xfId="27"/>
    <cellStyle name="20% - Énfasis1 9" xfId="28"/>
    <cellStyle name="20% - Énfasis1 9 1" xfId="29"/>
    <cellStyle name="20% - Énfasis2 1" xfId="30"/>
    <cellStyle name="20% - Énfasis2 10" xfId="31"/>
    <cellStyle name="20% - Énfasis2 10 1" xfId="32"/>
    <cellStyle name="20% - Énfasis2 11" xfId="33"/>
    <cellStyle name="20% - Énfasis2 12" xfId="34"/>
    <cellStyle name="20% - Énfasis2 13" xfId="35"/>
    <cellStyle name="20% - Énfasis2 2" xfId="36"/>
    <cellStyle name="20% - Énfasis2 2 1" xfId="37"/>
    <cellStyle name="20% - Énfasis2 2 2" xfId="38"/>
    <cellStyle name="20% - Énfasis2 2 3" xfId="39"/>
    <cellStyle name="20% - Énfasis2 3" xfId="40"/>
    <cellStyle name="20% - Énfasis2 3 1" xfId="41"/>
    <cellStyle name="20% - Énfasis2 3 2" xfId="42"/>
    <cellStyle name="20% - Énfasis2 4" xfId="43"/>
    <cellStyle name="20% - Énfasis2 4 1" xfId="44"/>
    <cellStyle name="20% - Énfasis2 4 2" xfId="45"/>
    <cellStyle name="20% - Énfasis2 5" xfId="46"/>
    <cellStyle name="20% - Énfasis2 5 1" xfId="47"/>
    <cellStyle name="20% - Énfasis2 6" xfId="48"/>
    <cellStyle name="20% - Énfasis2 6 1" xfId="49"/>
    <cellStyle name="20% - Énfasis2 7" xfId="50"/>
    <cellStyle name="20% - Énfasis2 7 1" xfId="51"/>
    <cellStyle name="20% - Énfasis2 8" xfId="52"/>
    <cellStyle name="20% - Énfasis2 8 1" xfId="53"/>
    <cellStyle name="20% - Énfasis2 9" xfId="54"/>
    <cellStyle name="20% - Énfasis2 9 1" xfId="55"/>
    <cellStyle name="20% - Énfasis3 1" xfId="56"/>
    <cellStyle name="20% - Énfasis3 10" xfId="57"/>
    <cellStyle name="20% - Énfasis3 10 1" xfId="58"/>
    <cellStyle name="20% - Énfasis3 11" xfId="59"/>
    <cellStyle name="20% - Énfasis3 12" xfId="60"/>
    <cellStyle name="20% - Énfasis3 13" xfId="61"/>
    <cellStyle name="20% - Énfasis3 2" xfId="62"/>
    <cellStyle name="20% - Énfasis3 2 1" xfId="63"/>
    <cellStyle name="20% - Énfasis3 2 2" xfId="64"/>
    <cellStyle name="20% - Énfasis3 2 3" xfId="65"/>
    <cellStyle name="20% - Énfasis3 3" xfId="66"/>
    <cellStyle name="20% - Énfasis3 3 1" xfId="67"/>
    <cellStyle name="20% - Énfasis3 3 2" xfId="68"/>
    <cellStyle name="20% - Énfasis3 4" xfId="69"/>
    <cellStyle name="20% - Énfasis3 4 1" xfId="70"/>
    <cellStyle name="20% - Énfasis3 4 2" xfId="71"/>
    <cellStyle name="20% - Énfasis3 5" xfId="72"/>
    <cellStyle name="20% - Énfasis3 5 1" xfId="73"/>
    <cellStyle name="20% - Énfasis3 6" xfId="74"/>
    <cellStyle name="20% - Énfasis3 6 1" xfId="75"/>
    <cellStyle name="20% - Énfasis3 7" xfId="76"/>
    <cellStyle name="20% - Énfasis3 7 1" xfId="77"/>
    <cellStyle name="20% - Énfasis3 8" xfId="78"/>
    <cellStyle name="20% - Énfasis3 8 1" xfId="79"/>
    <cellStyle name="20% - Énfasis3 9" xfId="80"/>
    <cellStyle name="20% - Énfasis3 9 1" xfId="81"/>
    <cellStyle name="20% - Énfasis4 1" xfId="82"/>
    <cellStyle name="20% - Énfasis4 10" xfId="83"/>
    <cellStyle name="20% - Énfasis4 10 1" xfId="84"/>
    <cellStyle name="20% - Énfasis4 11" xfId="85"/>
    <cellStyle name="20% - Énfasis4 12" xfId="86"/>
    <cellStyle name="20% - Énfasis4 13" xfId="87"/>
    <cellStyle name="20% - Énfasis4 14" xfId="88"/>
    <cellStyle name="20% - Énfasis4 2" xfId="89"/>
    <cellStyle name="20% - Énfasis4 2 1" xfId="90"/>
    <cellStyle name="20% - Énfasis4 2 2" xfId="91"/>
    <cellStyle name="20% - Énfasis4 2 3" xfId="92"/>
    <cellStyle name="20% - Énfasis4 3" xfId="93"/>
    <cellStyle name="20% - Énfasis4 3 1" xfId="94"/>
    <cellStyle name="20% - Énfasis4 3 2" xfId="95"/>
    <cellStyle name="20% - Énfasis4 4" xfId="96"/>
    <cellStyle name="20% - Énfasis4 4 1" xfId="97"/>
    <cellStyle name="20% - Énfasis4 4 2" xfId="98"/>
    <cellStyle name="20% - Énfasis4 5" xfId="99"/>
    <cellStyle name="20% - Énfasis4 5 1" xfId="100"/>
    <cellStyle name="20% - Énfasis4 6" xfId="101"/>
    <cellStyle name="20% - Énfasis4 6 1" xfId="102"/>
    <cellStyle name="20% - Énfasis4 7" xfId="103"/>
    <cellStyle name="20% - Énfasis4 7 1" xfId="104"/>
    <cellStyle name="20% - Énfasis4 8" xfId="105"/>
    <cellStyle name="20% - Énfasis4 8 1" xfId="106"/>
    <cellStyle name="20% - Énfasis4 9" xfId="107"/>
    <cellStyle name="20% - Énfasis4 9 1" xfId="108"/>
    <cellStyle name="20% - Énfasis5 1" xfId="109"/>
    <cellStyle name="20% - Énfasis5 10" xfId="110"/>
    <cellStyle name="20% - Énfasis5 10 1" xfId="111"/>
    <cellStyle name="20% - Énfasis5 11" xfId="112"/>
    <cellStyle name="20% - Énfasis5 12" xfId="113"/>
    <cellStyle name="20% - Énfasis5 13" xfId="114"/>
    <cellStyle name="20% - Énfasis5 2" xfId="115"/>
    <cellStyle name="20% - Énfasis5 2 1" xfId="116"/>
    <cellStyle name="20% - Énfasis5 2 2" xfId="117"/>
    <cellStyle name="20% - Énfasis5 2 3" xfId="118"/>
    <cellStyle name="20% - Énfasis5 3" xfId="119"/>
    <cellStyle name="20% - Énfasis5 3 1" xfId="120"/>
    <cellStyle name="20% - Énfasis5 3 2" xfId="121"/>
    <cellStyle name="20% - Énfasis5 4" xfId="122"/>
    <cellStyle name="20% - Énfasis5 4 1" xfId="123"/>
    <cellStyle name="20% - Énfasis5 4 2" xfId="124"/>
    <cellStyle name="20% - Énfasis5 5" xfId="125"/>
    <cellStyle name="20% - Énfasis5 5 1" xfId="126"/>
    <cellStyle name="20% - Énfasis5 6" xfId="127"/>
    <cellStyle name="20% - Énfasis5 6 1" xfId="128"/>
    <cellStyle name="20% - Énfasis5 7" xfId="129"/>
    <cellStyle name="20% - Énfasis5 7 1" xfId="130"/>
    <cellStyle name="20% - Énfasis5 8" xfId="131"/>
    <cellStyle name="20% - Énfasis5 8 1" xfId="132"/>
    <cellStyle name="20% - Énfasis5 9" xfId="133"/>
    <cellStyle name="20% - Énfasis5 9 1" xfId="134"/>
    <cellStyle name="20% - Énfasis6 1" xfId="135"/>
    <cellStyle name="20% - Énfasis6 10" xfId="136"/>
    <cellStyle name="20% - Énfasis6 10 1" xfId="137"/>
    <cellStyle name="20% - Énfasis6 11" xfId="138"/>
    <cellStyle name="20% - Énfasis6 12" xfId="139"/>
    <cellStyle name="20% - Énfasis6 13" xfId="140"/>
    <cellStyle name="20% - Énfasis6 2" xfId="141"/>
    <cellStyle name="20% - Énfasis6 2 1" xfId="142"/>
    <cellStyle name="20% - Énfasis6 2 2" xfId="143"/>
    <cellStyle name="20% - Énfasis6 2 3" xfId="144"/>
    <cellStyle name="20% - Énfasis6 3" xfId="145"/>
    <cellStyle name="20% - Énfasis6 3 1" xfId="146"/>
    <cellStyle name="20% - Énfasis6 3 2" xfId="147"/>
    <cellStyle name="20% - Énfasis6 4" xfId="148"/>
    <cellStyle name="20% - Énfasis6 4 1" xfId="149"/>
    <cellStyle name="20% - Énfasis6 4 2" xfId="150"/>
    <cellStyle name="20% - Énfasis6 5" xfId="151"/>
    <cellStyle name="20% - Énfasis6 5 1" xfId="152"/>
    <cellStyle name="20% - Énfasis6 6" xfId="153"/>
    <cellStyle name="20% - Énfasis6 6 1" xfId="154"/>
    <cellStyle name="20% - Énfasis6 7" xfId="155"/>
    <cellStyle name="20% - Énfasis6 7 1" xfId="156"/>
    <cellStyle name="20% - Énfasis6 8" xfId="157"/>
    <cellStyle name="20% - Énfasis6 8 1" xfId="158"/>
    <cellStyle name="20% - Énfasis6 9" xfId="159"/>
    <cellStyle name="20% - Énfasis6 9 1" xfId="160"/>
    <cellStyle name="40% - Énfasis1 1" xfId="161"/>
    <cellStyle name="40% - Énfasis1 10" xfId="162"/>
    <cellStyle name="40% - Énfasis1 10 1" xfId="163"/>
    <cellStyle name="40% - Énfasis1 11" xfId="164"/>
    <cellStyle name="40% - Énfasis1 12" xfId="165"/>
    <cellStyle name="40% - Énfasis1 13" xfId="166"/>
    <cellStyle name="40% - Énfasis1 2" xfId="167"/>
    <cellStyle name="40% - Énfasis1 2 1" xfId="168"/>
    <cellStyle name="40% - Énfasis1 2 2" xfId="169"/>
    <cellStyle name="40% - Énfasis1 2 3" xfId="170"/>
    <cellStyle name="40% - Énfasis1 3" xfId="171"/>
    <cellStyle name="40% - Énfasis1 3 1" xfId="172"/>
    <cellStyle name="40% - Énfasis1 3 2" xfId="173"/>
    <cellStyle name="40% - Énfasis1 4" xfId="174"/>
    <cellStyle name="40% - Énfasis1 4 1" xfId="175"/>
    <cellStyle name="40% - Énfasis1 4 2" xfId="176"/>
    <cellStyle name="40% - Énfasis1 5" xfId="177"/>
    <cellStyle name="40% - Énfasis1 5 1" xfId="178"/>
    <cellStyle name="40% - Énfasis1 6" xfId="179"/>
    <cellStyle name="40% - Énfasis1 6 1" xfId="180"/>
    <cellStyle name="40% - Énfasis1 7" xfId="181"/>
    <cellStyle name="40% - Énfasis1 7 1" xfId="182"/>
    <cellStyle name="40% - Énfasis1 8" xfId="183"/>
    <cellStyle name="40% - Énfasis1 8 1" xfId="184"/>
    <cellStyle name="40% - Énfasis1 9" xfId="185"/>
    <cellStyle name="40% - Énfasis1 9 1" xfId="186"/>
    <cellStyle name="40% - Énfasis2 1" xfId="187"/>
    <cellStyle name="40% - Énfasis2 10" xfId="188"/>
    <cellStyle name="40% - Énfasis2 10 1" xfId="189"/>
    <cellStyle name="40% - Énfasis2 11" xfId="190"/>
    <cellStyle name="40% - Énfasis2 12" xfId="191"/>
    <cellStyle name="40% - Énfasis2 13" xfId="192"/>
    <cellStyle name="40% - Énfasis2 14" xfId="193"/>
    <cellStyle name="40% - Énfasis2 2" xfId="194"/>
    <cellStyle name="40% - Énfasis2 2 1" xfId="195"/>
    <cellStyle name="40% - Énfasis2 2 2" xfId="196"/>
    <cellStyle name="40% - Énfasis2 2 3" xfId="197"/>
    <cellStyle name="40% - Énfasis2 3" xfId="198"/>
    <cellStyle name="40% - Énfasis2 3 1" xfId="199"/>
    <cellStyle name="40% - Énfasis2 3 2" xfId="200"/>
    <cellStyle name="40% - Énfasis2 4" xfId="201"/>
    <cellStyle name="40% - Énfasis2 4 1" xfId="202"/>
    <cellStyle name="40% - Énfasis2 4 2" xfId="203"/>
    <cellStyle name="40% - Énfasis2 5" xfId="204"/>
    <cellStyle name="40% - Énfasis2 5 1" xfId="205"/>
    <cellStyle name="40% - Énfasis2 6" xfId="206"/>
    <cellStyle name="40% - Énfasis2 6 1" xfId="207"/>
    <cellStyle name="40% - Énfasis2 7" xfId="208"/>
    <cellStyle name="40% - Énfasis2 7 1" xfId="209"/>
    <cellStyle name="40% - Énfasis2 8" xfId="210"/>
    <cellStyle name="40% - Énfasis2 8 1" xfId="211"/>
    <cellStyle name="40% - Énfasis2 9" xfId="212"/>
    <cellStyle name="40% - Énfasis2 9 1" xfId="213"/>
    <cellStyle name="40% - Énfasis3 1" xfId="214"/>
    <cellStyle name="40% - Énfasis3 10" xfId="215"/>
    <cellStyle name="40% - Énfasis3 10 1" xfId="216"/>
    <cellStyle name="40% - Énfasis3 11" xfId="217"/>
    <cellStyle name="40% - Énfasis3 12" xfId="218"/>
    <cellStyle name="40% - Énfasis3 13" xfId="219"/>
    <cellStyle name="40% - Énfasis3 2" xfId="220"/>
    <cellStyle name="40% - Énfasis3 2 1" xfId="221"/>
    <cellStyle name="40% - Énfasis3 2 2" xfId="222"/>
    <cellStyle name="40% - Énfasis3 2 3" xfId="223"/>
    <cellStyle name="40% - Énfasis3 3" xfId="224"/>
    <cellStyle name="40% - Énfasis3 3 1" xfId="225"/>
    <cellStyle name="40% - Énfasis3 3 2" xfId="226"/>
    <cellStyle name="40% - Énfasis3 4" xfId="227"/>
    <cellStyle name="40% - Énfasis3 4 1" xfId="228"/>
    <cellStyle name="40% - Énfasis3 4 2" xfId="229"/>
    <cellStyle name="40% - Énfasis3 5" xfId="230"/>
    <cellStyle name="40% - Énfasis3 5 1" xfId="231"/>
    <cellStyle name="40% - Énfasis3 6" xfId="232"/>
    <cellStyle name="40% - Énfasis3 6 1" xfId="233"/>
    <cellStyle name="40% - Énfasis3 7" xfId="234"/>
    <cellStyle name="40% - Énfasis3 7 1" xfId="235"/>
    <cellStyle name="40% - Énfasis3 8" xfId="236"/>
    <cellStyle name="40% - Énfasis3 8 1" xfId="237"/>
    <cellStyle name="40% - Énfasis3 9" xfId="238"/>
    <cellStyle name="40% - Énfasis3 9 1" xfId="239"/>
    <cellStyle name="40% - Énfasis4 1" xfId="240"/>
    <cellStyle name="40% - Énfasis4 10" xfId="241"/>
    <cellStyle name="40% - Énfasis4 10 1" xfId="242"/>
    <cellStyle name="40% - Énfasis4 11" xfId="243"/>
    <cellStyle name="40% - Énfasis4 12" xfId="244"/>
    <cellStyle name="40% - Énfasis4 13" xfId="245"/>
    <cellStyle name="40% - Énfasis4 14" xfId="246"/>
    <cellStyle name="40% - Énfasis4 2" xfId="247"/>
    <cellStyle name="40% - Énfasis4 2 1" xfId="248"/>
    <cellStyle name="40% - Énfasis4 2 2" xfId="249"/>
    <cellStyle name="40% - Énfasis4 2 3" xfId="250"/>
    <cellStyle name="40% - Énfasis4 3" xfId="251"/>
    <cellStyle name="40% - Énfasis4 3 1" xfId="252"/>
    <cellStyle name="40% - Énfasis4 3 2" xfId="253"/>
    <cellStyle name="40% - Énfasis4 4" xfId="254"/>
    <cellStyle name="40% - Énfasis4 4 1" xfId="255"/>
    <cellStyle name="40% - Énfasis4 4 2" xfId="256"/>
    <cellStyle name="40% - Énfasis4 5" xfId="257"/>
    <cellStyle name="40% - Énfasis4 5 1" xfId="258"/>
    <cellStyle name="40% - Énfasis4 6" xfId="259"/>
    <cellStyle name="40% - Énfasis4 6 1" xfId="260"/>
    <cellStyle name="40% - Énfasis4 7" xfId="261"/>
    <cellStyle name="40% - Énfasis4 7 1" xfId="262"/>
    <cellStyle name="40% - Énfasis4 8" xfId="263"/>
    <cellStyle name="40% - Énfasis4 8 1" xfId="264"/>
    <cellStyle name="40% - Énfasis4 9" xfId="265"/>
    <cellStyle name="40% - Énfasis4 9 1" xfId="266"/>
    <cellStyle name="40% - Énfasis5 1" xfId="267"/>
    <cellStyle name="40% - Énfasis5 10" xfId="268"/>
    <cellStyle name="40% - Énfasis5 10 1" xfId="269"/>
    <cellStyle name="40% - Énfasis5 11" xfId="270"/>
    <cellStyle name="40% - Énfasis5 12" xfId="271"/>
    <cellStyle name="40% - Énfasis5 13" xfId="272"/>
    <cellStyle name="40% - Énfasis5 2" xfId="273"/>
    <cellStyle name="40% - Énfasis5 2 1" xfId="274"/>
    <cellStyle name="40% - Énfasis5 2 2" xfId="275"/>
    <cellStyle name="40% - Énfasis5 2 3" xfId="276"/>
    <cellStyle name="40% - Énfasis5 3" xfId="277"/>
    <cellStyle name="40% - Énfasis5 3 1" xfId="278"/>
    <cellStyle name="40% - Énfasis5 3 2" xfId="279"/>
    <cellStyle name="40% - Énfasis5 4" xfId="280"/>
    <cellStyle name="40% - Énfasis5 4 1" xfId="281"/>
    <cellStyle name="40% - Énfasis5 4 2" xfId="282"/>
    <cellStyle name="40% - Énfasis5 5" xfId="283"/>
    <cellStyle name="40% - Énfasis5 5 1" xfId="284"/>
    <cellStyle name="40% - Énfasis5 6" xfId="285"/>
    <cellStyle name="40% - Énfasis5 6 1" xfId="286"/>
    <cellStyle name="40% - Énfasis5 7" xfId="287"/>
    <cellStyle name="40% - Énfasis5 7 1" xfId="288"/>
    <cellStyle name="40% - Énfasis5 8" xfId="289"/>
    <cellStyle name="40% - Énfasis5 8 1" xfId="290"/>
    <cellStyle name="40% - Énfasis5 9" xfId="291"/>
    <cellStyle name="40% - Énfasis5 9 1" xfId="292"/>
    <cellStyle name="40% - Énfasis6 1" xfId="293"/>
    <cellStyle name="40% - Énfasis6 10" xfId="294"/>
    <cellStyle name="40% - Énfasis6 10 1" xfId="295"/>
    <cellStyle name="40% - Énfasis6 11" xfId="296"/>
    <cellStyle name="40% - Énfasis6 12" xfId="297"/>
    <cellStyle name="40% - Énfasis6 13" xfId="298"/>
    <cellStyle name="40% - Énfasis6 2" xfId="299"/>
    <cellStyle name="40% - Énfasis6 2 1" xfId="300"/>
    <cellStyle name="40% - Énfasis6 2 2" xfId="301"/>
    <cellStyle name="40% - Énfasis6 2 3" xfId="302"/>
    <cellStyle name="40% - Énfasis6 3" xfId="303"/>
    <cellStyle name="40% - Énfasis6 3 1" xfId="304"/>
    <cellStyle name="40% - Énfasis6 3 2" xfId="305"/>
    <cellStyle name="40% - Énfasis6 4" xfId="306"/>
    <cellStyle name="40% - Énfasis6 4 1" xfId="307"/>
    <cellStyle name="40% - Énfasis6 4 2" xfId="308"/>
    <cellStyle name="40% - Énfasis6 5" xfId="309"/>
    <cellStyle name="40% - Énfasis6 5 1" xfId="310"/>
    <cellStyle name="40% - Énfasis6 6" xfId="311"/>
    <cellStyle name="40% - Énfasis6 6 1" xfId="312"/>
    <cellStyle name="40% - Énfasis6 7" xfId="313"/>
    <cellStyle name="40% - Énfasis6 7 1" xfId="314"/>
    <cellStyle name="40% - Énfasis6 8" xfId="315"/>
    <cellStyle name="40% - Énfasis6 8 1" xfId="316"/>
    <cellStyle name="40% - Énfasis6 9" xfId="317"/>
    <cellStyle name="40% - Énfasis6 9 1" xfId="318"/>
    <cellStyle name="60% - Énfasis1 1" xfId="319"/>
    <cellStyle name="60% - Énfasis1 10" xfId="320"/>
    <cellStyle name="60% - Énfasis1 10 1" xfId="321"/>
    <cellStyle name="60% - Énfasis1 11" xfId="322"/>
    <cellStyle name="60% - Énfasis1 12" xfId="323"/>
    <cellStyle name="60% - Énfasis1 13" xfId="324"/>
    <cellStyle name="60% - Énfasis1 2" xfId="325"/>
    <cellStyle name="60% - Énfasis1 2 1" xfId="326"/>
    <cellStyle name="60% - Énfasis1 2 2" xfId="327"/>
    <cellStyle name="60% - Énfasis1 2 3" xfId="328"/>
    <cellStyle name="60% - Énfasis1 3" xfId="329"/>
    <cellStyle name="60% - Énfasis1 3 1" xfId="330"/>
    <cellStyle name="60% - Énfasis1 3 2" xfId="331"/>
    <cellStyle name="60% - Énfasis1 4" xfId="332"/>
    <cellStyle name="60% - Énfasis1 4 1" xfId="333"/>
    <cellStyle name="60% - Énfasis1 4 2" xfId="334"/>
    <cellStyle name="60% - Énfasis1 5" xfId="335"/>
    <cellStyle name="60% - Énfasis1 5 1" xfId="336"/>
    <cellStyle name="60% - Énfasis1 6" xfId="337"/>
    <cellStyle name="60% - Énfasis1 6 1" xfId="338"/>
    <cellStyle name="60% - Énfasis1 7" xfId="339"/>
    <cellStyle name="60% - Énfasis1 7 1" xfId="340"/>
    <cellStyle name="60% - Énfasis1 8" xfId="341"/>
    <cellStyle name="60% - Énfasis1 8 1" xfId="342"/>
    <cellStyle name="60% - Énfasis1 9" xfId="343"/>
    <cellStyle name="60% - Énfasis1 9 1" xfId="344"/>
    <cellStyle name="60% - Énfasis2 1" xfId="345"/>
    <cellStyle name="60% - Énfasis2 10" xfId="346"/>
    <cellStyle name="60% - Énfasis2 10 1" xfId="347"/>
    <cellStyle name="60% - Énfasis2 11" xfId="348"/>
    <cellStyle name="60% - Énfasis2 12" xfId="349"/>
    <cellStyle name="60% - Énfasis2 13" xfId="350"/>
    <cellStyle name="60% - Énfasis2 14" xfId="351"/>
    <cellStyle name="60% - Énfasis2 2" xfId="352"/>
    <cellStyle name="60% - Énfasis2 2 1" xfId="353"/>
    <cellStyle name="60% - Énfasis2 2 2" xfId="354"/>
    <cellStyle name="60% - Énfasis2 3" xfId="355"/>
    <cellStyle name="60% - Énfasis2 3 1" xfId="356"/>
    <cellStyle name="60% - Énfasis2 3 2" xfId="357"/>
    <cellStyle name="60% - Énfasis2 4" xfId="358"/>
    <cellStyle name="60% - Énfasis2 4 1" xfId="359"/>
    <cellStyle name="60% - Énfasis2 4 2" xfId="360"/>
    <cellStyle name="60% - Énfasis2 5" xfId="361"/>
    <cellStyle name="60% - Énfasis2 5 1" xfId="362"/>
    <cellStyle name="60% - Énfasis2 6" xfId="363"/>
    <cellStyle name="60% - Énfasis2 6 1" xfId="364"/>
    <cellStyle name="60% - Énfasis2 7" xfId="365"/>
    <cellStyle name="60% - Énfasis2 7 1" xfId="366"/>
    <cellStyle name="60% - Énfasis2 8" xfId="367"/>
    <cellStyle name="60% - Énfasis2 8 1" xfId="368"/>
    <cellStyle name="60% - Énfasis2 9" xfId="369"/>
    <cellStyle name="60% - Énfasis2 9 1" xfId="370"/>
    <cellStyle name="60% - Énfasis3 1" xfId="371"/>
    <cellStyle name="60% - Énfasis3 10" xfId="372"/>
    <cellStyle name="60% - Énfasis3 10 1" xfId="373"/>
    <cellStyle name="60% - Énfasis3 11" xfId="374"/>
    <cellStyle name="60% - Énfasis3 12" xfId="375"/>
    <cellStyle name="60% - Énfasis3 13" xfId="376"/>
    <cellStyle name="60% - Énfasis3 2" xfId="377"/>
    <cellStyle name="60% - Énfasis3 2 1" xfId="378"/>
    <cellStyle name="60% - Énfasis3 2 2" xfId="379"/>
    <cellStyle name="60% - Énfasis3 2 3" xfId="380"/>
    <cellStyle name="60% - Énfasis3 3" xfId="381"/>
    <cellStyle name="60% - Énfasis3 3 1" xfId="382"/>
    <cellStyle name="60% - Énfasis3 3 2" xfId="383"/>
    <cellStyle name="60% - Énfasis3 4" xfId="384"/>
    <cellStyle name="60% - Énfasis3 4 1" xfId="385"/>
    <cellStyle name="60% - Énfasis3 4 2" xfId="386"/>
    <cellStyle name="60% - Énfasis3 5" xfId="387"/>
    <cellStyle name="60% - Énfasis3 5 1" xfId="388"/>
    <cellStyle name="60% - Énfasis3 6" xfId="389"/>
    <cellStyle name="60% - Énfasis3 6 1" xfId="390"/>
    <cellStyle name="60% - Énfasis3 7" xfId="391"/>
    <cellStyle name="60% - Énfasis3 7 1" xfId="392"/>
    <cellStyle name="60% - Énfasis3 8" xfId="393"/>
    <cellStyle name="60% - Énfasis3 8 1" xfId="394"/>
    <cellStyle name="60% - Énfasis3 9" xfId="395"/>
    <cellStyle name="60% - Énfasis3 9 1" xfId="396"/>
    <cellStyle name="60% - Énfasis4 1" xfId="397"/>
    <cellStyle name="60% - Énfasis4 10" xfId="398"/>
    <cellStyle name="60% - Énfasis4 10 1" xfId="399"/>
    <cellStyle name="60% - Énfasis4 11" xfId="400"/>
    <cellStyle name="60% - Énfasis4 12" xfId="401"/>
    <cellStyle name="60% - Énfasis4 13" xfId="402"/>
    <cellStyle name="60% - Énfasis4 2" xfId="403"/>
    <cellStyle name="60% - Énfasis4 2 1" xfId="404"/>
    <cellStyle name="60% - Énfasis4 2 2" xfId="405"/>
    <cellStyle name="60% - Énfasis4 3" xfId="406"/>
    <cellStyle name="60% - Énfasis4 3 1" xfId="407"/>
    <cellStyle name="60% - Énfasis4 3 2" xfId="408"/>
    <cellStyle name="60% - Énfasis4 4" xfId="409"/>
    <cellStyle name="60% - Énfasis4 4 1" xfId="410"/>
    <cellStyle name="60% - Énfasis4 4 2" xfId="411"/>
    <cellStyle name="60% - Énfasis4 5" xfId="412"/>
    <cellStyle name="60% - Énfasis4 5 1" xfId="413"/>
    <cellStyle name="60% - Énfasis4 6" xfId="414"/>
    <cellStyle name="60% - Énfasis4 6 1" xfId="415"/>
    <cellStyle name="60% - Énfasis4 7" xfId="416"/>
    <cellStyle name="60% - Énfasis4 7 1" xfId="417"/>
    <cellStyle name="60% - Énfasis4 8" xfId="418"/>
    <cellStyle name="60% - Énfasis4 8 1" xfId="419"/>
    <cellStyle name="60% - Énfasis4 9" xfId="420"/>
    <cellStyle name="60% - Énfasis4 9 1" xfId="421"/>
    <cellStyle name="60% - Énfasis5 1" xfId="422"/>
    <cellStyle name="60% - Énfasis5 10" xfId="423"/>
    <cellStyle name="60% - Énfasis5 10 1" xfId="424"/>
    <cellStyle name="60% - Énfasis5 11" xfId="425"/>
    <cellStyle name="60% - Énfasis5 12" xfId="426"/>
    <cellStyle name="60% - Énfasis5 13" xfId="427"/>
    <cellStyle name="60% - Énfasis5 2" xfId="428"/>
    <cellStyle name="60% - Énfasis5 2 1" xfId="429"/>
    <cellStyle name="60% - Énfasis5 2 2" xfId="430"/>
    <cellStyle name="60% - Énfasis5 2 3" xfId="431"/>
    <cellStyle name="60% - Énfasis5 3" xfId="432"/>
    <cellStyle name="60% - Énfasis5 3 1" xfId="433"/>
    <cellStyle name="60% - Énfasis5 3 2" xfId="434"/>
    <cellStyle name="60% - Énfasis5 4" xfId="435"/>
    <cellStyle name="60% - Énfasis5 4 1" xfId="436"/>
    <cellStyle name="60% - Énfasis5 4 2" xfId="437"/>
    <cellStyle name="60% - Énfasis5 5" xfId="438"/>
    <cellStyle name="60% - Énfasis5 5 1" xfId="439"/>
    <cellStyle name="60% - Énfasis5 6" xfId="440"/>
    <cellStyle name="60% - Énfasis5 6 1" xfId="441"/>
    <cellStyle name="60% - Énfasis5 7" xfId="442"/>
    <cellStyle name="60% - Énfasis5 7 1" xfId="443"/>
    <cellStyle name="60% - Énfasis5 8" xfId="444"/>
    <cellStyle name="60% - Énfasis5 8 1" xfId="445"/>
    <cellStyle name="60% - Énfasis5 9" xfId="446"/>
    <cellStyle name="60% - Énfasis5 9 1" xfId="447"/>
    <cellStyle name="60% - Énfasis6 1" xfId="448"/>
    <cellStyle name="60% - Énfasis6 10" xfId="449"/>
    <cellStyle name="60% - Énfasis6 10 1" xfId="450"/>
    <cellStyle name="60% - Énfasis6 11" xfId="451"/>
    <cellStyle name="60% - Énfasis6 12" xfId="452"/>
    <cellStyle name="60% - Énfasis6 13" xfId="453"/>
    <cellStyle name="60% - Énfasis6 14" xfId="454"/>
    <cellStyle name="60% - Énfasis6 2" xfId="455"/>
    <cellStyle name="60% - Énfasis6 2 1" xfId="456"/>
    <cellStyle name="60% - Énfasis6 2 2" xfId="457"/>
    <cellStyle name="60% - Énfasis6 3" xfId="458"/>
    <cellStyle name="60% - Énfasis6 3 1" xfId="459"/>
    <cellStyle name="60% - Énfasis6 3 2" xfId="460"/>
    <cellStyle name="60% - Énfasis6 4" xfId="461"/>
    <cellStyle name="60% - Énfasis6 4 1" xfId="462"/>
    <cellStyle name="60% - Énfasis6 4 2" xfId="463"/>
    <cellStyle name="60% - Énfasis6 5" xfId="464"/>
    <cellStyle name="60% - Énfasis6 5 1" xfId="465"/>
    <cellStyle name="60% - Énfasis6 6" xfId="466"/>
    <cellStyle name="60% - Énfasis6 6 1" xfId="467"/>
    <cellStyle name="60% - Énfasis6 7" xfId="468"/>
    <cellStyle name="60% - Énfasis6 7 1" xfId="469"/>
    <cellStyle name="60% - Énfasis6 8" xfId="470"/>
    <cellStyle name="60% - Énfasis6 8 1" xfId="471"/>
    <cellStyle name="60% - Énfasis6 9" xfId="472"/>
    <cellStyle name="60% - Énfasis6 9 1" xfId="473"/>
    <cellStyle name="B1" xfId="474"/>
    <cellStyle name="Base 0" xfId="475"/>
    <cellStyle name="Base 0 2" xfId="476"/>
    <cellStyle name="Base 0 dec" xfId="477"/>
    <cellStyle name="Base 0 dec 2" xfId="478"/>
    <cellStyle name="Base 0 dec 2 2" xfId="479"/>
    <cellStyle name="Base 0 dec 3" xfId="480"/>
    <cellStyle name="Base 0 dec_PARA EL DIAG. DE EDUCACION" xfId="481"/>
    <cellStyle name="Base 1 dec" xfId="482"/>
    <cellStyle name="Base 1 dec 2" xfId="483"/>
    <cellStyle name="Base 1 dec 2 2" xfId="484"/>
    <cellStyle name="Base 1 dec 3" xfId="485"/>
    <cellStyle name="Base 2 dec" xfId="486"/>
    <cellStyle name="Base 2 dec 2" xfId="487"/>
    <cellStyle name="Base 3 dec" xfId="488"/>
    <cellStyle name="Base 3 dec 2" xfId="489"/>
    <cellStyle name="Buena 1" xfId="490"/>
    <cellStyle name="Buena 10" xfId="491"/>
    <cellStyle name="Buena 10 1" xfId="492"/>
    <cellStyle name="Buena 11" xfId="493"/>
    <cellStyle name="Buena 12" xfId="494"/>
    <cellStyle name="Buena 13" xfId="495"/>
    <cellStyle name="Buena 2" xfId="496"/>
    <cellStyle name="Buena 2 1" xfId="497"/>
    <cellStyle name="Buena 2 2" xfId="498"/>
    <cellStyle name="Buena 3" xfId="499"/>
    <cellStyle name="Buena 3 1" xfId="500"/>
    <cellStyle name="Buena 3 2" xfId="501"/>
    <cellStyle name="Buena 4" xfId="502"/>
    <cellStyle name="Buena 4 1" xfId="503"/>
    <cellStyle name="Buena 4 2" xfId="504"/>
    <cellStyle name="Buena 5" xfId="505"/>
    <cellStyle name="Buena 5 1" xfId="506"/>
    <cellStyle name="Buena 6" xfId="507"/>
    <cellStyle name="Buena 6 1" xfId="508"/>
    <cellStyle name="Buena 7" xfId="509"/>
    <cellStyle name="Buena 7 1" xfId="510"/>
    <cellStyle name="Buena 8" xfId="511"/>
    <cellStyle name="Buena 8 1" xfId="512"/>
    <cellStyle name="Buena 9" xfId="513"/>
    <cellStyle name="Buena 9 1" xfId="514"/>
    <cellStyle name="C00A" xfId="515"/>
    <cellStyle name="C00B" xfId="516"/>
    <cellStyle name="C00L" xfId="517"/>
    <cellStyle name="C01A" xfId="518"/>
    <cellStyle name="C01B" xfId="519"/>
    <cellStyle name="C01H" xfId="520"/>
    <cellStyle name="C01L" xfId="521"/>
    <cellStyle name="C02A" xfId="522"/>
    <cellStyle name="C02B" xfId="523"/>
    <cellStyle name="C02H" xfId="524"/>
    <cellStyle name="C02L" xfId="525"/>
    <cellStyle name="C03A" xfId="526"/>
    <cellStyle name="C03B" xfId="527"/>
    <cellStyle name="C03H" xfId="528"/>
    <cellStyle name="C03L" xfId="529"/>
    <cellStyle name="C04A" xfId="530"/>
    <cellStyle name="C04B" xfId="531"/>
    <cellStyle name="C04H" xfId="532"/>
    <cellStyle name="C04L" xfId="533"/>
    <cellStyle name="C05A" xfId="534"/>
    <cellStyle name="C05B" xfId="535"/>
    <cellStyle name="C05H" xfId="536"/>
    <cellStyle name="C05L" xfId="537"/>
    <cellStyle name="C06A" xfId="538"/>
    <cellStyle name="C06B" xfId="539"/>
    <cellStyle name="C06H" xfId="540"/>
    <cellStyle name="C06L" xfId="541"/>
    <cellStyle name="C07A" xfId="542"/>
    <cellStyle name="C07B" xfId="543"/>
    <cellStyle name="C07H" xfId="544"/>
    <cellStyle name="C07L" xfId="545"/>
    <cellStyle name="Cabecera 1" xfId="546"/>
    <cellStyle name="Cabecera 1 2" xfId="547"/>
    <cellStyle name="Cabecera 2" xfId="548"/>
    <cellStyle name="Cabecera 2 2" xfId="549"/>
    <cellStyle name="Cálculo 1" xfId="550"/>
    <cellStyle name="Cálculo 10" xfId="551"/>
    <cellStyle name="Cálculo 10 1" xfId="552"/>
    <cellStyle name="Cálculo 11" xfId="553"/>
    <cellStyle name="Cálculo 12" xfId="554"/>
    <cellStyle name="Cálculo 13" xfId="555"/>
    <cellStyle name="Cálculo 2" xfId="556"/>
    <cellStyle name="Cálculo 2 1" xfId="557"/>
    <cellStyle name="Cálculo 2 2" xfId="558"/>
    <cellStyle name="Cálculo 3" xfId="559"/>
    <cellStyle name="Cálculo 3 1" xfId="560"/>
    <cellStyle name="Cálculo 3 2" xfId="561"/>
    <cellStyle name="Cálculo 4" xfId="562"/>
    <cellStyle name="Cálculo 4 1" xfId="563"/>
    <cellStyle name="Cálculo 4 2" xfId="564"/>
    <cellStyle name="Cálculo 5" xfId="565"/>
    <cellStyle name="Cálculo 5 1" xfId="566"/>
    <cellStyle name="Cálculo 6" xfId="567"/>
    <cellStyle name="Cálculo 6 1" xfId="568"/>
    <cellStyle name="Cálculo 7" xfId="569"/>
    <cellStyle name="Cálculo 7 1" xfId="570"/>
    <cellStyle name="Cálculo 8" xfId="571"/>
    <cellStyle name="Cálculo 8 1" xfId="572"/>
    <cellStyle name="Cálculo 9" xfId="573"/>
    <cellStyle name="Cálculo 9 1" xfId="574"/>
    <cellStyle name="Capitulo" xfId="575"/>
    <cellStyle name="Capítulo" xfId="576"/>
    <cellStyle name="Capitulo 2" xfId="577"/>
    <cellStyle name="Celda de comprobación 1" xfId="578"/>
    <cellStyle name="Celda de comprobación 10" xfId="579"/>
    <cellStyle name="Celda de comprobación 10 1" xfId="580"/>
    <cellStyle name="Celda de comprobación 11" xfId="581"/>
    <cellStyle name="Celda de comprobación 12" xfId="582"/>
    <cellStyle name="Celda de comprobación 13" xfId="583"/>
    <cellStyle name="Celda de comprobación 2" xfId="584"/>
    <cellStyle name="Celda de comprobación 2 1" xfId="585"/>
    <cellStyle name="Celda de comprobación 2 2" xfId="586"/>
    <cellStyle name="Celda de comprobación 3" xfId="587"/>
    <cellStyle name="Celda de comprobación 3 1" xfId="588"/>
    <cellStyle name="Celda de comprobación 3 2" xfId="589"/>
    <cellStyle name="Celda de comprobación 4" xfId="590"/>
    <cellStyle name="Celda de comprobación 4 1" xfId="591"/>
    <cellStyle name="Celda de comprobación 4 2" xfId="592"/>
    <cellStyle name="Celda de comprobación 5" xfId="593"/>
    <cellStyle name="Celda de comprobación 5 1" xfId="594"/>
    <cellStyle name="Celda de comprobación 6" xfId="595"/>
    <cellStyle name="Celda de comprobación 6 1" xfId="596"/>
    <cellStyle name="Celda de comprobación 7" xfId="597"/>
    <cellStyle name="Celda de comprobación 7 1" xfId="598"/>
    <cellStyle name="Celda de comprobación 8" xfId="599"/>
    <cellStyle name="Celda de comprobación 8 1" xfId="600"/>
    <cellStyle name="Celda de comprobación 9" xfId="601"/>
    <cellStyle name="Celda de comprobación 9 1" xfId="602"/>
    <cellStyle name="Celda vinculada 1" xfId="603"/>
    <cellStyle name="Celda vinculada 10" xfId="604"/>
    <cellStyle name="Celda vinculada 10 1" xfId="605"/>
    <cellStyle name="Celda vinculada 11" xfId="606"/>
    <cellStyle name="Celda vinculada 12" xfId="607"/>
    <cellStyle name="Celda vinculada 13" xfId="608"/>
    <cellStyle name="Celda vinculada 2" xfId="609"/>
    <cellStyle name="Celda vinculada 2 1" xfId="610"/>
    <cellStyle name="Celda vinculada 2 2" xfId="611"/>
    <cellStyle name="Celda vinculada 3" xfId="612"/>
    <cellStyle name="Celda vinculada 3 1" xfId="613"/>
    <cellStyle name="Celda vinculada 3 2" xfId="614"/>
    <cellStyle name="Celda vinculada 4" xfId="615"/>
    <cellStyle name="Celda vinculada 4 1" xfId="616"/>
    <cellStyle name="Celda vinculada 5" xfId="617"/>
    <cellStyle name="Celda vinculada 5 1" xfId="618"/>
    <cellStyle name="Celda vinculada 6" xfId="619"/>
    <cellStyle name="Celda vinculada 6 1" xfId="620"/>
    <cellStyle name="Celda vinculada 7" xfId="621"/>
    <cellStyle name="Celda vinculada 7 1" xfId="622"/>
    <cellStyle name="Celda vinculada 8" xfId="623"/>
    <cellStyle name="Celda vinculada 8 1" xfId="624"/>
    <cellStyle name="Celda vinculada 9" xfId="625"/>
    <cellStyle name="Celda vinculada 9 1" xfId="626"/>
    <cellStyle name="Currency 3" xfId="627"/>
    <cellStyle name="Dec(1)" xfId="628"/>
    <cellStyle name="Dec(1) 2" xfId="629"/>
    <cellStyle name="Dec(2)" xfId="630"/>
    <cellStyle name="Dec(2) 2" xfId="631"/>
    <cellStyle name="Default" xfId="632"/>
    <cellStyle name="Descripciones" xfId="633"/>
    <cellStyle name="Descripciones 2" xfId="634"/>
    <cellStyle name="Enc. der" xfId="635"/>
    <cellStyle name="Enc. der 2" xfId="636"/>
    <cellStyle name="Enc. der." xfId="637"/>
    <cellStyle name="Enc. izq" xfId="638"/>
    <cellStyle name="Enc. izq 2" xfId="639"/>
    <cellStyle name="Enc. izq CENTRAR" xfId="640"/>
    <cellStyle name="Enc. izq SUPERIOR" xfId="641"/>
    <cellStyle name="Enc. izq SUPERIOR 2" xfId="642"/>
    <cellStyle name="Enc. izq." xfId="643"/>
    <cellStyle name="Enc. izq_cap_05" xfId="644"/>
    <cellStyle name="Encabezado" xfId="645"/>
    <cellStyle name="Encabezado 1" xfId="646"/>
    <cellStyle name="Encabezado 4 1" xfId="647"/>
    <cellStyle name="Encabezado 4 10" xfId="648"/>
    <cellStyle name="Encabezado 4 10 1" xfId="649"/>
    <cellStyle name="Encabezado 4 11" xfId="650"/>
    <cellStyle name="Encabezado 4 12" xfId="651"/>
    <cellStyle name="Encabezado 4 13" xfId="652"/>
    <cellStyle name="Encabezado 4 2" xfId="653"/>
    <cellStyle name="Encabezado 4 2 1" xfId="654"/>
    <cellStyle name="Encabezado 4 2 2" xfId="655"/>
    <cellStyle name="Encabezado 4 3" xfId="656"/>
    <cellStyle name="Encabezado 4 3 1" xfId="657"/>
    <cellStyle name="Encabezado 4 3 2" xfId="658"/>
    <cellStyle name="Encabezado 4 4" xfId="659"/>
    <cellStyle name="Encabezado 4 4 1" xfId="660"/>
    <cellStyle name="Encabezado 4 5" xfId="661"/>
    <cellStyle name="Encabezado 4 5 1" xfId="662"/>
    <cellStyle name="Encabezado 4 6" xfId="663"/>
    <cellStyle name="Encabezado 4 6 1" xfId="664"/>
    <cellStyle name="Encabezado 4 7" xfId="665"/>
    <cellStyle name="Encabezado 4 7 1" xfId="666"/>
    <cellStyle name="Encabezado 4 8" xfId="667"/>
    <cellStyle name="Encabezado 4 8 1" xfId="668"/>
    <cellStyle name="Encabezado 4 9" xfId="669"/>
    <cellStyle name="Encabezado 4 9 1" xfId="670"/>
    <cellStyle name="Énfasis1 1" xfId="671"/>
    <cellStyle name="Énfasis1 10" xfId="672"/>
    <cellStyle name="Énfasis1 10 1" xfId="673"/>
    <cellStyle name="Énfasis1 11" xfId="674"/>
    <cellStyle name="Énfasis1 12" xfId="675"/>
    <cellStyle name="Énfasis1 13" xfId="676"/>
    <cellStyle name="Énfasis1 2" xfId="677"/>
    <cellStyle name="Énfasis1 2 1" xfId="678"/>
    <cellStyle name="Énfasis1 2 2" xfId="679"/>
    <cellStyle name="Énfasis1 3" xfId="680"/>
    <cellStyle name="Énfasis1 3 1" xfId="681"/>
    <cellStyle name="Énfasis1 3 2" xfId="682"/>
    <cellStyle name="Énfasis1 4" xfId="683"/>
    <cellStyle name="Énfasis1 4 1" xfId="684"/>
    <cellStyle name="Énfasis1 4 2" xfId="685"/>
    <cellStyle name="Énfasis1 5" xfId="686"/>
    <cellStyle name="Énfasis1 5 1" xfId="687"/>
    <cellStyle name="Énfasis1 6" xfId="688"/>
    <cellStyle name="Énfasis1 6 1" xfId="689"/>
    <cellStyle name="Énfasis1 7" xfId="690"/>
    <cellStyle name="Énfasis1 7 1" xfId="691"/>
    <cellStyle name="Énfasis1 8" xfId="692"/>
    <cellStyle name="Énfasis1 8 1" xfId="693"/>
    <cellStyle name="Énfasis1 9" xfId="694"/>
    <cellStyle name="Énfasis1 9 1" xfId="695"/>
    <cellStyle name="Énfasis2 1" xfId="696"/>
    <cellStyle name="Énfasis2 10" xfId="697"/>
    <cellStyle name="Énfasis2 10 1" xfId="698"/>
    <cellStyle name="Énfasis2 11" xfId="699"/>
    <cellStyle name="Énfasis2 12" xfId="700"/>
    <cellStyle name="Énfasis2 13" xfId="701"/>
    <cellStyle name="Énfasis2 2" xfId="702"/>
    <cellStyle name="Énfasis2 2 1" xfId="703"/>
    <cellStyle name="Énfasis2 2 2" xfId="704"/>
    <cellStyle name="Énfasis2 2 3" xfId="705"/>
    <cellStyle name="Énfasis2 3" xfId="706"/>
    <cellStyle name="Énfasis2 3 1" xfId="707"/>
    <cellStyle name="Énfasis2 3 2" xfId="708"/>
    <cellStyle name="Énfasis2 4" xfId="709"/>
    <cellStyle name="Énfasis2 4 1" xfId="710"/>
    <cellStyle name="Énfasis2 4 2" xfId="711"/>
    <cellStyle name="Énfasis2 5" xfId="712"/>
    <cellStyle name="Énfasis2 5 1" xfId="713"/>
    <cellStyle name="Énfasis2 6" xfId="714"/>
    <cellStyle name="Énfasis2 6 1" xfId="715"/>
    <cellStyle name="Énfasis2 7" xfId="716"/>
    <cellStyle name="Énfasis2 7 1" xfId="717"/>
    <cellStyle name="Énfasis2 8" xfId="718"/>
    <cellStyle name="Énfasis2 8 1" xfId="719"/>
    <cellStyle name="Énfasis2 9" xfId="720"/>
    <cellStyle name="Énfasis2 9 1" xfId="721"/>
    <cellStyle name="Énfasis3 1" xfId="722"/>
    <cellStyle name="Énfasis3 10" xfId="723"/>
    <cellStyle name="Énfasis3 10 1" xfId="724"/>
    <cellStyle name="Énfasis3 11" xfId="725"/>
    <cellStyle name="Énfasis3 12" xfId="726"/>
    <cellStyle name="Énfasis3 13" xfId="727"/>
    <cellStyle name="Énfasis3 2" xfId="728"/>
    <cellStyle name="Énfasis3 2 1" xfId="729"/>
    <cellStyle name="Énfasis3 2 2" xfId="730"/>
    <cellStyle name="Énfasis3 3" xfId="731"/>
    <cellStyle name="Énfasis3 3 1" xfId="732"/>
    <cellStyle name="Énfasis3 3 2" xfId="733"/>
    <cellStyle name="Énfasis3 4" xfId="734"/>
    <cellStyle name="Énfasis3 4 1" xfId="735"/>
    <cellStyle name="Énfasis3 4 2" xfId="736"/>
    <cellStyle name="Énfasis3 5" xfId="737"/>
    <cellStyle name="Énfasis3 5 1" xfId="738"/>
    <cellStyle name="Énfasis3 6" xfId="739"/>
    <cellStyle name="Énfasis3 6 1" xfId="740"/>
    <cellStyle name="Énfasis3 7" xfId="741"/>
    <cellStyle name="Énfasis3 7 1" xfId="742"/>
    <cellStyle name="Énfasis3 8" xfId="743"/>
    <cellStyle name="Énfasis3 8 1" xfId="744"/>
    <cellStyle name="Énfasis3 9" xfId="745"/>
    <cellStyle name="Énfasis3 9 1" xfId="746"/>
    <cellStyle name="Énfasis4 1" xfId="747"/>
    <cellStyle name="Énfasis4 10" xfId="748"/>
    <cellStyle name="Énfasis4 10 1" xfId="749"/>
    <cellStyle name="Énfasis4 11" xfId="750"/>
    <cellStyle name="Énfasis4 12" xfId="751"/>
    <cellStyle name="Énfasis4 13" xfId="752"/>
    <cellStyle name="Énfasis4 2" xfId="753"/>
    <cellStyle name="Énfasis4 2 1" xfId="754"/>
    <cellStyle name="Énfasis4 2 2" xfId="755"/>
    <cellStyle name="Énfasis4 3" xfId="756"/>
    <cellStyle name="Énfasis4 3 1" xfId="757"/>
    <cellStyle name="Énfasis4 3 2" xfId="758"/>
    <cellStyle name="Énfasis4 4" xfId="759"/>
    <cellStyle name="Énfasis4 4 1" xfId="760"/>
    <cellStyle name="Énfasis4 4 2" xfId="761"/>
    <cellStyle name="Énfasis4 5" xfId="762"/>
    <cellStyle name="Énfasis4 5 1" xfId="763"/>
    <cellStyle name="Énfasis4 6" xfId="764"/>
    <cellStyle name="Énfasis4 6 1" xfId="765"/>
    <cellStyle name="Énfasis4 7" xfId="766"/>
    <cellStyle name="Énfasis4 7 1" xfId="767"/>
    <cellStyle name="Énfasis4 8" xfId="768"/>
    <cellStyle name="Énfasis4 8 1" xfId="769"/>
    <cellStyle name="Énfasis4 9" xfId="770"/>
    <cellStyle name="Énfasis4 9 1" xfId="771"/>
    <cellStyle name="Énfasis5 1" xfId="772"/>
    <cellStyle name="Énfasis5 10" xfId="773"/>
    <cellStyle name="Énfasis5 10 1" xfId="774"/>
    <cellStyle name="Énfasis5 11" xfId="775"/>
    <cellStyle name="Énfasis5 12" xfId="776"/>
    <cellStyle name="Énfasis5 13" xfId="777"/>
    <cellStyle name="Énfasis5 2" xfId="778"/>
    <cellStyle name="Énfasis5 2 1" xfId="779"/>
    <cellStyle name="Énfasis5 2 2" xfId="780"/>
    <cellStyle name="Énfasis5 2 3" xfId="781"/>
    <cellStyle name="Énfasis5 3" xfId="782"/>
    <cellStyle name="Énfasis5 3 1" xfId="783"/>
    <cellStyle name="Énfasis5 3 2" xfId="784"/>
    <cellStyle name="Énfasis5 4" xfId="785"/>
    <cellStyle name="Énfasis5 4 1" xfId="786"/>
    <cellStyle name="Énfasis5 4 2" xfId="787"/>
    <cellStyle name="Énfasis5 5" xfId="788"/>
    <cellStyle name="Énfasis5 5 1" xfId="789"/>
    <cellStyle name="Énfasis5 6" xfId="790"/>
    <cellStyle name="Énfasis5 6 1" xfId="791"/>
    <cellStyle name="Énfasis5 7" xfId="792"/>
    <cellStyle name="Énfasis5 7 1" xfId="793"/>
    <cellStyle name="Énfasis5 8" xfId="794"/>
    <cellStyle name="Énfasis5 8 1" xfId="795"/>
    <cellStyle name="Énfasis5 9" xfId="796"/>
    <cellStyle name="Énfasis5 9 1" xfId="797"/>
    <cellStyle name="Énfasis6 1" xfId="798"/>
    <cellStyle name="Énfasis6 10" xfId="799"/>
    <cellStyle name="Énfasis6 10 1" xfId="800"/>
    <cellStyle name="Énfasis6 11" xfId="801"/>
    <cellStyle name="Énfasis6 12" xfId="802"/>
    <cellStyle name="Énfasis6 13" xfId="803"/>
    <cellStyle name="Énfasis6 2" xfId="804"/>
    <cellStyle name="Énfasis6 2 1" xfId="805"/>
    <cellStyle name="Énfasis6 2 2" xfId="806"/>
    <cellStyle name="Énfasis6 3" xfId="807"/>
    <cellStyle name="Énfasis6 3 1" xfId="808"/>
    <cellStyle name="Énfasis6 3 2" xfId="809"/>
    <cellStyle name="Énfasis6 4" xfId="810"/>
    <cellStyle name="Énfasis6 4 1" xfId="811"/>
    <cellStyle name="Énfasis6 4 2" xfId="812"/>
    <cellStyle name="Énfasis6 5" xfId="813"/>
    <cellStyle name="Énfasis6 5 1" xfId="814"/>
    <cellStyle name="Énfasis6 6" xfId="815"/>
    <cellStyle name="Énfasis6 6 1" xfId="816"/>
    <cellStyle name="Énfasis6 7" xfId="817"/>
    <cellStyle name="Énfasis6 7 1" xfId="818"/>
    <cellStyle name="Énfasis6 8" xfId="819"/>
    <cellStyle name="Énfasis6 8 1" xfId="820"/>
    <cellStyle name="Énfasis6 9" xfId="821"/>
    <cellStyle name="Énfasis6 9 1" xfId="822"/>
    <cellStyle name="entero" xfId="823"/>
    <cellStyle name="Entrada 1" xfId="824"/>
    <cellStyle name="Entrada 10" xfId="825"/>
    <cellStyle name="Entrada 10 1" xfId="826"/>
    <cellStyle name="Entrada 11" xfId="827"/>
    <cellStyle name="Entrada 12" xfId="828"/>
    <cellStyle name="Entrada 13" xfId="829"/>
    <cellStyle name="Entrada 2" xfId="830"/>
    <cellStyle name="Entrada 2 1" xfId="831"/>
    <cellStyle name="Entrada 2 2" xfId="832"/>
    <cellStyle name="Entrada 3" xfId="833"/>
    <cellStyle name="Entrada 3 1" xfId="834"/>
    <cellStyle name="Entrada 3 2" xfId="835"/>
    <cellStyle name="Entrada 4" xfId="836"/>
    <cellStyle name="Entrada 4 1" xfId="837"/>
    <cellStyle name="Entrada 4 2" xfId="838"/>
    <cellStyle name="Entrada 5" xfId="839"/>
    <cellStyle name="Entrada 5 1" xfId="840"/>
    <cellStyle name="Entrada 6" xfId="841"/>
    <cellStyle name="Entrada 6 1" xfId="842"/>
    <cellStyle name="Entrada 7" xfId="843"/>
    <cellStyle name="Entrada 7 1" xfId="844"/>
    <cellStyle name="Entrada 8" xfId="845"/>
    <cellStyle name="Entrada 8 1" xfId="846"/>
    <cellStyle name="Entrada 9" xfId="847"/>
    <cellStyle name="Entrada 9 1" xfId="848"/>
    <cellStyle name="Estilo 1" xfId="849"/>
    <cellStyle name="Estilo 1 1" xfId="850"/>
    <cellStyle name="Estilo 1 2" xfId="851"/>
    <cellStyle name="Estilo 1 3" xfId="852"/>
    <cellStyle name="Etiqueta" xfId="853"/>
    <cellStyle name="Etiqueta 2" xfId="854"/>
    <cellStyle name="Euro" xfId="855"/>
    <cellStyle name="Euro 1" xfId="856"/>
    <cellStyle name="Euro 2" xfId="857"/>
    <cellStyle name="Euro 3" xfId="858"/>
    <cellStyle name="Euro 4" xfId="859"/>
    <cellStyle name="Euro 5" xfId="860"/>
    <cellStyle name="Euro 6" xfId="861"/>
    <cellStyle name="Excel Built-in 40% - Accent1" xfId="862"/>
    <cellStyle name="Excel Built-in 40% - Accent1 2" xfId="863"/>
    <cellStyle name="Excel Built-in Accent1" xfId="864"/>
    <cellStyle name="Excel Built-in Accent1 2" xfId="865"/>
    <cellStyle name="Excel Built-in Comma" xfId="866"/>
    <cellStyle name="Excel Built-in Comma 1" xfId="867"/>
    <cellStyle name="Excel Built-in Currency" xfId="868"/>
    <cellStyle name="Excel Built-in Currency 1" xfId="869"/>
    <cellStyle name="Excel Built-in Hyperlink" xfId="870"/>
    <cellStyle name="Excel Built-in Hyperlink 1" xfId="871"/>
    <cellStyle name="Excel Built-in Normal" xfId="872"/>
    <cellStyle name="Excel Built-in Normal 1" xfId="873"/>
    <cellStyle name="Excel Built-in Normal 1 2" xfId="874"/>
    <cellStyle name="Excel Built-in Normal 10" xfId="875"/>
    <cellStyle name="Excel Built-in Normal 11" xfId="876"/>
    <cellStyle name="Excel Built-in Normal 12" xfId="877"/>
    <cellStyle name="Excel Built-in Normal 13" xfId="878"/>
    <cellStyle name="Excel Built-in Normal 14" xfId="879"/>
    <cellStyle name="Excel Built-in Normal 15" xfId="880"/>
    <cellStyle name="Excel Built-in Normal 16" xfId="881"/>
    <cellStyle name="Excel Built-in Normal 17" xfId="882"/>
    <cellStyle name="Excel Built-in Normal 18" xfId="883"/>
    <cellStyle name="Excel Built-in Normal 19" xfId="884"/>
    <cellStyle name="Excel Built-in Normal 2" xfId="885"/>
    <cellStyle name="Excel Built-in Normal 2 2" xfId="886"/>
    <cellStyle name="Excel Built-in Normal 2 2 10" xfId="887"/>
    <cellStyle name="Excel Built-in Normal 2 2 11" xfId="888"/>
    <cellStyle name="Excel Built-in Normal 2 2 12" xfId="889"/>
    <cellStyle name="Excel Built-in Normal 2 2 13" xfId="890"/>
    <cellStyle name="Excel Built-in Normal 2 2 14" xfId="891"/>
    <cellStyle name="Excel Built-in Normal 2 2 15" xfId="892"/>
    <cellStyle name="Excel Built-in Normal 2 2 16" xfId="893"/>
    <cellStyle name="Excel Built-in Normal 2 2 17" xfId="894"/>
    <cellStyle name="Excel Built-in Normal 2 2 18" xfId="895"/>
    <cellStyle name="Excel Built-in Normal 2 2 19" xfId="896"/>
    <cellStyle name="Excel Built-in Normal 2 2 2" xfId="897"/>
    <cellStyle name="Excel Built-in Normal 2 2 20" xfId="898"/>
    <cellStyle name="Excel Built-in Normal 2 2 21" xfId="899"/>
    <cellStyle name="Excel Built-in Normal 2 2 22" xfId="900"/>
    <cellStyle name="Excel Built-in Normal 2 2 23" xfId="901"/>
    <cellStyle name="Excel Built-in Normal 2 2 24" xfId="902"/>
    <cellStyle name="Excel Built-in Normal 2 2 25" xfId="903"/>
    <cellStyle name="Excel Built-in Normal 2 2 26" xfId="904"/>
    <cellStyle name="Excel Built-in Normal 2 2 27" xfId="905"/>
    <cellStyle name="Excel Built-in Normal 2 2 28" xfId="906"/>
    <cellStyle name="Excel Built-in Normal 2 2 29" xfId="907"/>
    <cellStyle name="Excel Built-in Normal 2 2 3" xfId="908"/>
    <cellStyle name="Excel Built-in Normal 2 2 30" xfId="909"/>
    <cellStyle name="Excel Built-in Normal 2 2 31" xfId="910"/>
    <cellStyle name="Excel Built-in Normal 2 2 32" xfId="911"/>
    <cellStyle name="Excel Built-in Normal 2 2 33" xfId="912"/>
    <cellStyle name="Excel Built-in Normal 2 2 34" xfId="913"/>
    <cellStyle name="Excel Built-in Normal 2 2 35" xfId="914"/>
    <cellStyle name="Excel Built-in Normal 2 2 36" xfId="915"/>
    <cellStyle name="Excel Built-in Normal 2 2 37" xfId="916"/>
    <cellStyle name="Excel Built-in Normal 2 2 38" xfId="917"/>
    <cellStyle name="Excel Built-in Normal 2 2 39" xfId="918"/>
    <cellStyle name="Excel Built-in Normal 2 2 4" xfId="919"/>
    <cellStyle name="Excel Built-in Normal 2 2 40" xfId="920"/>
    <cellStyle name="Excel Built-in Normal 2 2 41" xfId="921"/>
    <cellStyle name="Excel Built-in Normal 2 2 42" xfId="922"/>
    <cellStyle name="Excel Built-in Normal 2 2 43" xfId="923"/>
    <cellStyle name="Excel Built-in Normal 2 2 44" xfId="924"/>
    <cellStyle name="Excel Built-in Normal 2 2 45" xfId="925"/>
    <cellStyle name="Excel Built-in Normal 2 2 5" xfId="926"/>
    <cellStyle name="Excel Built-in Normal 2 2 6" xfId="927"/>
    <cellStyle name="Excel Built-in Normal 2 2 7" xfId="928"/>
    <cellStyle name="Excel Built-in Normal 2 2 8" xfId="929"/>
    <cellStyle name="Excel Built-in Normal 2 2 9" xfId="930"/>
    <cellStyle name="Excel Built-in Normal 2 3" xfId="931"/>
    <cellStyle name="Excel Built-in Normal 2 3 10" xfId="932"/>
    <cellStyle name="Excel Built-in Normal 2 3 11" xfId="933"/>
    <cellStyle name="Excel Built-in Normal 2 3 12" xfId="934"/>
    <cellStyle name="Excel Built-in Normal 2 3 13" xfId="935"/>
    <cellStyle name="Excel Built-in Normal 2 3 14" xfId="936"/>
    <cellStyle name="Excel Built-in Normal 2 3 15" xfId="937"/>
    <cellStyle name="Excel Built-in Normal 2 3 16" xfId="938"/>
    <cellStyle name="Excel Built-in Normal 2 3 17" xfId="939"/>
    <cellStyle name="Excel Built-in Normal 2 3 18" xfId="940"/>
    <cellStyle name="Excel Built-in Normal 2 3 19" xfId="941"/>
    <cellStyle name="Excel Built-in Normal 2 3 2" xfId="942"/>
    <cellStyle name="Excel Built-in Normal 2 3 20" xfId="943"/>
    <cellStyle name="Excel Built-in Normal 2 3 21" xfId="944"/>
    <cellStyle name="Excel Built-in Normal 2 3 22" xfId="945"/>
    <cellStyle name="Excel Built-in Normal 2 3 23" xfId="946"/>
    <cellStyle name="Excel Built-in Normal 2 3 24" xfId="947"/>
    <cellStyle name="Excel Built-in Normal 2 3 25" xfId="948"/>
    <cellStyle name="Excel Built-in Normal 2 3 26" xfId="949"/>
    <cellStyle name="Excel Built-in Normal 2 3 27" xfId="950"/>
    <cellStyle name="Excel Built-in Normal 2 3 28" xfId="951"/>
    <cellStyle name="Excel Built-in Normal 2 3 29" xfId="952"/>
    <cellStyle name="Excel Built-in Normal 2 3 3" xfId="953"/>
    <cellStyle name="Excel Built-in Normal 2 3 30" xfId="954"/>
    <cellStyle name="Excel Built-in Normal 2 3 31" xfId="955"/>
    <cellStyle name="Excel Built-in Normal 2 3 32" xfId="956"/>
    <cellStyle name="Excel Built-in Normal 2 3 33" xfId="957"/>
    <cellStyle name="Excel Built-in Normal 2 3 34" xfId="958"/>
    <cellStyle name="Excel Built-in Normal 2 3 35" xfId="959"/>
    <cellStyle name="Excel Built-in Normal 2 3 36" xfId="960"/>
    <cellStyle name="Excel Built-in Normal 2 3 37" xfId="961"/>
    <cellStyle name="Excel Built-in Normal 2 3 38" xfId="962"/>
    <cellStyle name="Excel Built-in Normal 2 3 39" xfId="963"/>
    <cellStyle name="Excel Built-in Normal 2 3 4" xfId="964"/>
    <cellStyle name="Excel Built-in Normal 2 3 40" xfId="965"/>
    <cellStyle name="Excel Built-in Normal 2 3 41" xfId="966"/>
    <cellStyle name="Excel Built-in Normal 2 3 42" xfId="967"/>
    <cellStyle name="Excel Built-in Normal 2 3 43" xfId="968"/>
    <cellStyle name="Excel Built-in Normal 2 3 44" xfId="969"/>
    <cellStyle name="Excel Built-in Normal 2 3 45" xfId="970"/>
    <cellStyle name="Excel Built-in Normal 2 3 5" xfId="971"/>
    <cellStyle name="Excel Built-in Normal 2 3 6" xfId="972"/>
    <cellStyle name="Excel Built-in Normal 2 3 7" xfId="973"/>
    <cellStyle name="Excel Built-in Normal 2 3 8" xfId="974"/>
    <cellStyle name="Excel Built-in Normal 2 3 9" xfId="975"/>
    <cellStyle name="Excel Built-in Normal 2 4" xfId="976"/>
    <cellStyle name="Excel Built-in Normal 2 4 10" xfId="977"/>
    <cellStyle name="Excel Built-in Normal 2 4 11" xfId="978"/>
    <cellStyle name="Excel Built-in Normal 2 4 12" xfId="979"/>
    <cellStyle name="Excel Built-in Normal 2 4 13" xfId="980"/>
    <cellStyle name="Excel Built-in Normal 2 4 14" xfId="981"/>
    <cellStyle name="Excel Built-in Normal 2 4 15" xfId="982"/>
    <cellStyle name="Excel Built-in Normal 2 4 16" xfId="983"/>
    <cellStyle name="Excel Built-in Normal 2 4 17" xfId="984"/>
    <cellStyle name="Excel Built-in Normal 2 4 18" xfId="985"/>
    <cellStyle name="Excel Built-in Normal 2 4 19" xfId="986"/>
    <cellStyle name="Excel Built-in Normal 2 4 2" xfId="987"/>
    <cellStyle name="Excel Built-in Normal 2 4 20" xfId="988"/>
    <cellStyle name="Excel Built-in Normal 2 4 21" xfId="989"/>
    <cellStyle name="Excel Built-in Normal 2 4 22" xfId="990"/>
    <cellStyle name="Excel Built-in Normal 2 4 23" xfId="991"/>
    <cellStyle name="Excel Built-in Normal 2 4 24" xfId="992"/>
    <cellStyle name="Excel Built-in Normal 2 4 25" xfId="993"/>
    <cellStyle name="Excel Built-in Normal 2 4 26" xfId="994"/>
    <cellStyle name="Excel Built-in Normal 2 4 27" xfId="995"/>
    <cellStyle name="Excel Built-in Normal 2 4 28" xfId="996"/>
    <cellStyle name="Excel Built-in Normal 2 4 29" xfId="997"/>
    <cellStyle name="Excel Built-in Normal 2 4 3" xfId="998"/>
    <cellStyle name="Excel Built-in Normal 2 4 30" xfId="999"/>
    <cellStyle name="Excel Built-in Normal 2 4 31" xfId="1000"/>
    <cellStyle name="Excel Built-in Normal 2 4 32" xfId="1001"/>
    <cellStyle name="Excel Built-in Normal 2 4 33" xfId="1002"/>
    <cellStyle name="Excel Built-in Normal 2 4 34" xfId="1003"/>
    <cellStyle name="Excel Built-in Normal 2 4 35" xfId="1004"/>
    <cellStyle name="Excel Built-in Normal 2 4 36" xfId="1005"/>
    <cellStyle name="Excel Built-in Normal 2 4 37" xfId="1006"/>
    <cellStyle name="Excel Built-in Normal 2 4 38" xfId="1007"/>
    <cellStyle name="Excel Built-in Normal 2 4 39" xfId="1008"/>
    <cellStyle name="Excel Built-in Normal 2 4 4" xfId="1009"/>
    <cellStyle name="Excel Built-in Normal 2 4 40" xfId="1010"/>
    <cellStyle name="Excel Built-in Normal 2 4 41" xfId="1011"/>
    <cellStyle name="Excel Built-in Normal 2 4 42" xfId="1012"/>
    <cellStyle name="Excel Built-in Normal 2 4 43" xfId="1013"/>
    <cellStyle name="Excel Built-in Normal 2 4 44" xfId="1014"/>
    <cellStyle name="Excel Built-in Normal 2 4 45" xfId="1015"/>
    <cellStyle name="Excel Built-in Normal 2 4 5" xfId="1016"/>
    <cellStyle name="Excel Built-in Normal 2 4 6" xfId="1017"/>
    <cellStyle name="Excel Built-in Normal 2 4 7" xfId="1018"/>
    <cellStyle name="Excel Built-in Normal 2 4 8" xfId="1019"/>
    <cellStyle name="Excel Built-in Normal 2 4 9" xfId="1020"/>
    <cellStyle name="Excel Built-in Normal 2 5" xfId="1021"/>
    <cellStyle name="Excel Built-in Normal 2 5 10" xfId="1022"/>
    <cellStyle name="Excel Built-in Normal 2 5 11" xfId="1023"/>
    <cellStyle name="Excel Built-in Normal 2 5 12" xfId="1024"/>
    <cellStyle name="Excel Built-in Normal 2 5 13" xfId="1025"/>
    <cellStyle name="Excel Built-in Normal 2 5 14" xfId="1026"/>
    <cellStyle name="Excel Built-in Normal 2 5 15" xfId="1027"/>
    <cellStyle name="Excel Built-in Normal 2 5 16" xfId="1028"/>
    <cellStyle name="Excel Built-in Normal 2 5 17" xfId="1029"/>
    <cellStyle name="Excel Built-in Normal 2 5 18" xfId="1030"/>
    <cellStyle name="Excel Built-in Normal 2 5 19" xfId="1031"/>
    <cellStyle name="Excel Built-in Normal 2 5 2" xfId="1032"/>
    <cellStyle name="Excel Built-in Normal 2 5 20" xfId="1033"/>
    <cellStyle name="Excel Built-in Normal 2 5 21" xfId="1034"/>
    <cellStyle name="Excel Built-in Normal 2 5 22" xfId="1035"/>
    <cellStyle name="Excel Built-in Normal 2 5 23" xfId="1036"/>
    <cellStyle name="Excel Built-in Normal 2 5 24" xfId="1037"/>
    <cellStyle name="Excel Built-in Normal 2 5 25" xfId="1038"/>
    <cellStyle name="Excel Built-in Normal 2 5 26" xfId="1039"/>
    <cellStyle name="Excel Built-in Normal 2 5 27" xfId="1040"/>
    <cellStyle name="Excel Built-in Normal 2 5 28" xfId="1041"/>
    <cellStyle name="Excel Built-in Normal 2 5 29" xfId="1042"/>
    <cellStyle name="Excel Built-in Normal 2 5 3" xfId="1043"/>
    <cellStyle name="Excel Built-in Normal 2 5 30" xfId="1044"/>
    <cellStyle name="Excel Built-in Normal 2 5 31" xfId="1045"/>
    <cellStyle name="Excel Built-in Normal 2 5 32" xfId="1046"/>
    <cellStyle name="Excel Built-in Normal 2 5 33" xfId="1047"/>
    <cellStyle name="Excel Built-in Normal 2 5 34" xfId="1048"/>
    <cellStyle name="Excel Built-in Normal 2 5 35" xfId="1049"/>
    <cellStyle name="Excel Built-in Normal 2 5 36" xfId="1050"/>
    <cellStyle name="Excel Built-in Normal 2 5 37" xfId="1051"/>
    <cellStyle name="Excel Built-in Normal 2 5 38" xfId="1052"/>
    <cellStyle name="Excel Built-in Normal 2 5 39" xfId="1053"/>
    <cellStyle name="Excel Built-in Normal 2 5 4" xfId="1054"/>
    <cellStyle name="Excel Built-in Normal 2 5 40" xfId="1055"/>
    <cellStyle name="Excel Built-in Normal 2 5 41" xfId="1056"/>
    <cellStyle name="Excel Built-in Normal 2 5 42" xfId="1057"/>
    <cellStyle name="Excel Built-in Normal 2 5 43" xfId="1058"/>
    <cellStyle name="Excel Built-in Normal 2 5 44" xfId="1059"/>
    <cellStyle name="Excel Built-in Normal 2 5 45" xfId="1060"/>
    <cellStyle name="Excel Built-in Normal 2 5 5" xfId="1061"/>
    <cellStyle name="Excel Built-in Normal 2 5 6" xfId="1062"/>
    <cellStyle name="Excel Built-in Normal 2 5 7" xfId="1063"/>
    <cellStyle name="Excel Built-in Normal 2 5 8" xfId="1064"/>
    <cellStyle name="Excel Built-in Normal 2 5 9" xfId="1065"/>
    <cellStyle name="Excel Built-in Normal 2 6" xfId="1066"/>
    <cellStyle name="Excel Built-in Normal 2 6 2" xfId="1067"/>
    <cellStyle name="Excel Built-in Normal 2 6 2 10" xfId="1068"/>
    <cellStyle name="Excel Built-in Normal 2 6 2 11" xfId="1069"/>
    <cellStyle name="Excel Built-in Normal 2 6 2 12" xfId="1070"/>
    <cellStyle name="Excel Built-in Normal 2 6 2 13" xfId="1071"/>
    <cellStyle name="Excel Built-in Normal 2 6 2 14" xfId="1072"/>
    <cellStyle name="Excel Built-in Normal 2 6 2 15" xfId="1073"/>
    <cellStyle name="Excel Built-in Normal 2 6 2 16" xfId="1074"/>
    <cellStyle name="Excel Built-in Normal 2 6 2 17" xfId="1075"/>
    <cellStyle name="Excel Built-in Normal 2 6 2 18" xfId="1076"/>
    <cellStyle name="Excel Built-in Normal 2 6 2 19" xfId="1077"/>
    <cellStyle name="Excel Built-in Normal 2 6 2 2" xfId="1078"/>
    <cellStyle name="Excel Built-in Normal 2 6 2 20" xfId="1079"/>
    <cellStyle name="Excel Built-in Normal 2 6 2 21" xfId="1080"/>
    <cellStyle name="Excel Built-in Normal 2 6 2 22" xfId="1081"/>
    <cellStyle name="Excel Built-in Normal 2 6 2 23" xfId="1082"/>
    <cellStyle name="Excel Built-in Normal 2 6 2 24" xfId="1083"/>
    <cellStyle name="Excel Built-in Normal 2 6 2 25" xfId="1084"/>
    <cellStyle name="Excel Built-in Normal 2 6 2 26" xfId="1085"/>
    <cellStyle name="Excel Built-in Normal 2 6 2 27" xfId="1086"/>
    <cellStyle name="Excel Built-in Normal 2 6 2 28" xfId="1087"/>
    <cellStyle name="Excel Built-in Normal 2 6 2 29" xfId="1088"/>
    <cellStyle name="Excel Built-in Normal 2 6 2 3" xfId="1089"/>
    <cellStyle name="Excel Built-in Normal 2 6 2 30" xfId="1090"/>
    <cellStyle name="Excel Built-in Normal 2 6 2 31" xfId="1091"/>
    <cellStyle name="Excel Built-in Normal 2 6 2 32" xfId="1092"/>
    <cellStyle name="Excel Built-in Normal 2 6 2 33" xfId="1093"/>
    <cellStyle name="Excel Built-in Normal 2 6 2 34" xfId="1094"/>
    <cellStyle name="Excel Built-in Normal 2 6 2 35" xfId="1095"/>
    <cellStyle name="Excel Built-in Normal 2 6 2 36" xfId="1096"/>
    <cellStyle name="Excel Built-in Normal 2 6 2 37" xfId="1097"/>
    <cellStyle name="Excel Built-in Normal 2 6 2 38" xfId="1098"/>
    <cellStyle name="Excel Built-in Normal 2 6 2 39" xfId="1099"/>
    <cellStyle name="Excel Built-in Normal 2 6 2 4" xfId="1100"/>
    <cellStyle name="Excel Built-in Normal 2 6 2 40" xfId="1101"/>
    <cellStyle name="Excel Built-in Normal 2 6 2 41" xfId="1102"/>
    <cellStyle name="Excel Built-in Normal 2 6 2 42" xfId="1103"/>
    <cellStyle name="Excel Built-in Normal 2 6 2 43" xfId="1104"/>
    <cellStyle name="Excel Built-in Normal 2 6 2 44" xfId="1105"/>
    <cellStyle name="Excel Built-in Normal 2 6 2 45" xfId="1106"/>
    <cellStyle name="Excel Built-in Normal 2 6 2 5" xfId="1107"/>
    <cellStyle name="Excel Built-in Normal 2 6 2 6" xfId="1108"/>
    <cellStyle name="Excel Built-in Normal 2 6 2 7" xfId="1109"/>
    <cellStyle name="Excel Built-in Normal 2 6 2 8" xfId="1110"/>
    <cellStyle name="Excel Built-in Normal 2 6 2 9" xfId="1111"/>
    <cellStyle name="Excel Built-in Normal 2 7" xfId="1112"/>
    <cellStyle name="Excel Built-in Normal 20" xfId="1113"/>
    <cellStyle name="Excel Built-in Normal 21" xfId="1114"/>
    <cellStyle name="Excel Built-in Normal 22" xfId="1115"/>
    <cellStyle name="Excel Built-in Normal 23" xfId="1116"/>
    <cellStyle name="Excel Built-in Normal 24" xfId="1117"/>
    <cellStyle name="Excel Built-in Normal 25" xfId="1118"/>
    <cellStyle name="Excel Built-in Normal 26" xfId="1119"/>
    <cellStyle name="Excel Built-in Normal 27" xfId="1120"/>
    <cellStyle name="Excel Built-in Normal 28" xfId="1121"/>
    <cellStyle name="Excel Built-in Normal 29" xfId="1122"/>
    <cellStyle name="Excel Built-in Normal 3" xfId="1123"/>
    <cellStyle name="Excel Built-in Normal 3 10" xfId="1124"/>
    <cellStyle name="Excel Built-in Normal 3 11" xfId="1125"/>
    <cellStyle name="Excel Built-in Normal 3 12" xfId="1126"/>
    <cellStyle name="Excel Built-in Normal 3 13" xfId="1127"/>
    <cellStyle name="Excel Built-in Normal 3 14" xfId="1128"/>
    <cellStyle name="Excel Built-in Normal 3 15" xfId="1129"/>
    <cellStyle name="Excel Built-in Normal 3 16" xfId="1130"/>
    <cellStyle name="Excel Built-in Normal 3 17" xfId="1131"/>
    <cellStyle name="Excel Built-in Normal 3 18" xfId="1132"/>
    <cellStyle name="Excel Built-in Normal 3 19" xfId="1133"/>
    <cellStyle name="Excel Built-in Normal 3 2" xfId="1134"/>
    <cellStyle name="Excel Built-in Normal 3 20" xfId="1135"/>
    <cellStyle name="Excel Built-in Normal 3 21" xfId="1136"/>
    <cellStyle name="Excel Built-in Normal 3 22" xfId="1137"/>
    <cellStyle name="Excel Built-in Normal 3 23" xfId="1138"/>
    <cellStyle name="Excel Built-in Normal 3 24" xfId="1139"/>
    <cellStyle name="Excel Built-in Normal 3 25" xfId="1140"/>
    <cellStyle name="Excel Built-in Normal 3 26" xfId="1141"/>
    <cellStyle name="Excel Built-in Normal 3 27" xfId="1142"/>
    <cellStyle name="Excel Built-in Normal 3 28" xfId="1143"/>
    <cellStyle name="Excel Built-in Normal 3 29" xfId="1144"/>
    <cellStyle name="Excel Built-in Normal 3 3" xfId="1145"/>
    <cellStyle name="Excel Built-in Normal 3 30" xfId="1146"/>
    <cellStyle name="Excel Built-in Normal 3 31" xfId="1147"/>
    <cellStyle name="Excel Built-in Normal 3 32" xfId="1148"/>
    <cellStyle name="Excel Built-in Normal 3 33" xfId="1149"/>
    <cellStyle name="Excel Built-in Normal 3 34" xfId="1150"/>
    <cellStyle name="Excel Built-in Normal 3 35" xfId="1151"/>
    <cellStyle name="Excel Built-in Normal 3 36" xfId="1152"/>
    <cellStyle name="Excel Built-in Normal 3 37" xfId="1153"/>
    <cellStyle name="Excel Built-in Normal 3 38" xfId="1154"/>
    <cellStyle name="Excel Built-in Normal 3 39" xfId="1155"/>
    <cellStyle name="Excel Built-in Normal 3 4" xfId="1156"/>
    <cellStyle name="Excel Built-in Normal 3 40" xfId="1157"/>
    <cellStyle name="Excel Built-in Normal 3 41" xfId="1158"/>
    <cellStyle name="Excel Built-in Normal 3 42" xfId="1159"/>
    <cellStyle name="Excel Built-in Normal 3 43" xfId="1160"/>
    <cellStyle name="Excel Built-in Normal 3 44" xfId="1161"/>
    <cellStyle name="Excel Built-in Normal 3 45" xfId="1162"/>
    <cellStyle name="Excel Built-in Normal 3 46" xfId="1163"/>
    <cellStyle name="Excel Built-in Normal 3 5" xfId="1164"/>
    <cellStyle name="Excel Built-in Normal 3 6" xfId="1165"/>
    <cellStyle name="Excel Built-in Normal 3 7" xfId="1166"/>
    <cellStyle name="Excel Built-in Normal 3 8" xfId="1167"/>
    <cellStyle name="Excel Built-in Normal 3 9" xfId="1168"/>
    <cellStyle name="Excel Built-in Normal 30" xfId="1169"/>
    <cellStyle name="Excel Built-in Normal 31" xfId="1170"/>
    <cellStyle name="Excel Built-in Normal 32" xfId="1171"/>
    <cellStyle name="Excel Built-in Normal 33" xfId="1172"/>
    <cellStyle name="Excel Built-in Normal 34" xfId="1173"/>
    <cellStyle name="Excel Built-in Normal 35" xfId="1174"/>
    <cellStyle name="Excel Built-in Normal 36" xfId="1175"/>
    <cellStyle name="Excel Built-in Normal 37" xfId="1176"/>
    <cellStyle name="Excel Built-in Normal 38" xfId="1177"/>
    <cellStyle name="Excel Built-in Normal 39" xfId="1178"/>
    <cellStyle name="Excel Built-in Normal 4" xfId="1179"/>
    <cellStyle name="Excel Built-in Normal 4 2" xfId="1180"/>
    <cellStyle name="Excel Built-in Normal 4 2 10" xfId="1181"/>
    <cellStyle name="Excel Built-in Normal 4 2 11" xfId="1182"/>
    <cellStyle name="Excel Built-in Normal 4 2 12" xfId="1183"/>
    <cellStyle name="Excel Built-in Normal 4 2 13" xfId="1184"/>
    <cellStyle name="Excel Built-in Normal 4 2 14" xfId="1185"/>
    <cellStyle name="Excel Built-in Normal 4 2 15" xfId="1186"/>
    <cellStyle name="Excel Built-in Normal 4 2 16" xfId="1187"/>
    <cellStyle name="Excel Built-in Normal 4 2 17" xfId="1188"/>
    <cellStyle name="Excel Built-in Normal 4 2 18" xfId="1189"/>
    <cellStyle name="Excel Built-in Normal 4 2 19" xfId="1190"/>
    <cellStyle name="Excel Built-in Normal 4 2 2" xfId="1191"/>
    <cellStyle name="Excel Built-in Normal 4 2 20" xfId="1192"/>
    <cellStyle name="Excel Built-in Normal 4 2 21" xfId="1193"/>
    <cellStyle name="Excel Built-in Normal 4 2 22" xfId="1194"/>
    <cellStyle name="Excel Built-in Normal 4 2 23" xfId="1195"/>
    <cellStyle name="Excel Built-in Normal 4 2 24" xfId="1196"/>
    <cellStyle name="Excel Built-in Normal 4 2 25" xfId="1197"/>
    <cellStyle name="Excel Built-in Normal 4 2 26" xfId="1198"/>
    <cellStyle name="Excel Built-in Normal 4 2 27" xfId="1199"/>
    <cellStyle name="Excel Built-in Normal 4 2 28" xfId="1200"/>
    <cellStyle name="Excel Built-in Normal 4 2 29" xfId="1201"/>
    <cellStyle name="Excel Built-in Normal 4 2 3" xfId="1202"/>
    <cellStyle name="Excel Built-in Normal 4 2 30" xfId="1203"/>
    <cellStyle name="Excel Built-in Normal 4 2 31" xfId="1204"/>
    <cellStyle name="Excel Built-in Normal 4 2 32" xfId="1205"/>
    <cellStyle name="Excel Built-in Normal 4 2 33" xfId="1206"/>
    <cellStyle name="Excel Built-in Normal 4 2 34" xfId="1207"/>
    <cellStyle name="Excel Built-in Normal 4 2 35" xfId="1208"/>
    <cellStyle name="Excel Built-in Normal 4 2 36" xfId="1209"/>
    <cellStyle name="Excel Built-in Normal 4 2 37" xfId="1210"/>
    <cellStyle name="Excel Built-in Normal 4 2 38" xfId="1211"/>
    <cellStyle name="Excel Built-in Normal 4 2 39" xfId="1212"/>
    <cellStyle name="Excel Built-in Normal 4 2 4" xfId="1213"/>
    <cellStyle name="Excel Built-in Normal 4 2 40" xfId="1214"/>
    <cellStyle name="Excel Built-in Normal 4 2 41" xfId="1215"/>
    <cellStyle name="Excel Built-in Normal 4 2 42" xfId="1216"/>
    <cellStyle name="Excel Built-in Normal 4 2 43" xfId="1217"/>
    <cellStyle name="Excel Built-in Normal 4 2 44" xfId="1218"/>
    <cellStyle name="Excel Built-in Normal 4 2 45" xfId="1219"/>
    <cellStyle name="Excel Built-in Normal 4 2 5" xfId="1220"/>
    <cellStyle name="Excel Built-in Normal 4 2 6" xfId="1221"/>
    <cellStyle name="Excel Built-in Normal 4 2 7" xfId="1222"/>
    <cellStyle name="Excel Built-in Normal 4 2 8" xfId="1223"/>
    <cellStyle name="Excel Built-in Normal 4 2 9" xfId="1224"/>
    <cellStyle name="Excel Built-in Normal 40" xfId="1225"/>
    <cellStyle name="Excel Built-in Normal 41" xfId="1226"/>
    <cellStyle name="Excel Built-in Normal 42" xfId="1227"/>
    <cellStyle name="Excel Built-in Normal 43" xfId="1228"/>
    <cellStyle name="Excel Built-in Normal 44" xfId="1229"/>
    <cellStyle name="Excel Built-in Normal 45" xfId="1230"/>
    <cellStyle name="Excel Built-in Normal 46" xfId="1231"/>
    <cellStyle name="Excel Built-in Normal 47" xfId="1232"/>
    <cellStyle name="Excel Built-in Normal 48" xfId="1233"/>
    <cellStyle name="Excel Built-in Normal 49" xfId="1234"/>
    <cellStyle name="Excel Built-in Normal 5" xfId="1235"/>
    <cellStyle name="Excel Built-in Normal 5 2" xfId="1236"/>
    <cellStyle name="Excel Built-in Normal 5 2 10" xfId="1237"/>
    <cellStyle name="Excel Built-in Normal 5 2 11" xfId="1238"/>
    <cellStyle name="Excel Built-in Normal 5 2 12" xfId="1239"/>
    <cellStyle name="Excel Built-in Normal 5 2 13" xfId="1240"/>
    <cellStyle name="Excel Built-in Normal 5 2 14" xfId="1241"/>
    <cellStyle name="Excel Built-in Normal 5 2 15" xfId="1242"/>
    <cellStyle name="Excel Built-in Normal 5 2 16" xfId="1243"/>
    <cellStyle name="Excel Built-in Normal 5 2 17" xfId="1244"/>
    <cellStyle name="Excel Built-in Normal 5 2 18" xfId="1245"/>
    <cellStyle name="Excel Built-in Normal 5 2 19" xfId="1246"/>
    <cellStyle name="Excel Built-in Normal 5 2 2" xfId="1247"/>
    <cellStyle name="Excel Built-in Normal 5 2 20" xfId="1248"/>
    <cellStyle name="Excel Built-in Normal 5 2 21" xfId="1249"/>
    <cellStyle name="Excel Built-in Normal 5 2 22" xfId="1250"/>
    <cellStyle name="Excel Built-in Normal 5 2 23" xfId="1251"/>
    <cellStyle name="Excel Built-in Normal 5 2 24" xfId="1252"/>
    <cellStyle name="Excel Built-in Normal 5 2 25" xfId="1253"/>
    <cellStyle name="Excel Built-in Normal 5 2 26" xfId="1254"/>
    <cellStyle name="Excel Built-in Normal 5 2 27" xfId="1255"/>
    <cellStyle name="Excel Built-in Normal 5 2 28" xfId="1256"/>
    <cellStyle name="Excel Built-in Normal 5 2 29" xfId="1257"/>
    <cellStyle name="Excel Built-in Normal 5 2 3" xfId="1258"/>
    <cellStyle name="Excel Built-in Normal 5 2 30" xfId="1259"/>
    <cellStyle name="Excel Built-in Normal 5 2 31" xfId="1260"/>
    <cellStyle name="Excel Built-in Normal 5 2 32" xfId="1261"/>
    <cellStyle name="Excel Built-in Normal 5 2 33" xfId="1262"/>
    <cellStyle name="Excel Built-in Normal 5 2 34" xfId="1263"/>
    <cellStyle name="Excel Built-in Normal 5 2 35" xfId="1264"/>
    <cellStyle name="Excel Built-in Normal 5 2 36" xfId="1265"/>
    <cellStyle name="Excel Built-in Normal 5 2 37" xfId="1266"/>
    <cellStyle name="Excel Built-in Normal 5 2 38" xfId="1267"/>
    <cellStyle name="Excel Built-in Normal 5 2 39" xfId="1268"/>
    <cellStyle name="Excel Built-in Normal 5 2 4" xfId="1269"/>
    <cellStyle name="Excel Built-in Normal 5 2 40" xfId="1270"/>
    <cellStyle name="Excel Built-in Normal 5 2 41" xfId="1271"/>
    <cellStyle name="Excel Built-in Normal 5 2 42" xfId="1272"/>
    <cellStyle name="Excel Built-in Normal 5 2 43" xfId="1273"/>
    <cellStyle name="Excel Built-in Normal 5 2 44" xfId="1274"/>
    <cellStyle name="Excel Built-in Normal 5 2 45" xfId="1275"/>
    <cellStyle name="Excel Built-in Normal 5 2 5" xfId="1276"/>
    <cellStyle name="Excel Built-in Normal 5 2 6" xfId="1277"/>
    <cellStyle name="Excel Built-in Normal 5 2 7" xfId="1278"/>
    <cellStyle name="Excel Built-in Normal 5 2 8" xfId="1279"/>
    <cellStyle name="Excel Built-in Normal 5 2 9" xfId="1280"/>
    <cellStyle name="Excel Built-in Normal 50" xfId="1281"/>
    <cellStyle name="Excel Built-in Normal 51" xfId="1282"/>
    <cellStyle name="Excel Built-in Normal 6" xfId="1283"/>
    <cellStyle name="Excel Built-in Normal 6 2" xfId="1284"/>
    <cellStyle name="Excel Built-in Normal 6 2 10" xfId="1285"/>
    <cellStyle name="Excel Built-in Normal 6 2 11" xfId="1286"/>
    <cellStyle name="Excel Built-in Normal 6 2 12" xfId="1287"/>
    <cellStyle name="Excel Built-in Normal 6 2 13" xfId="1288"/>
    <cellStyle name="Excel Built-in Normal 6 2 14" xfId="1289"/>
    <cellStyle name="Excel Built-in Normal 6 2 15" xfId="1290"/>
    <cellStyle name="Excel Built-in Normal 6 2 16" xfId="1291"/>
    <cellStyle name="Excel Built-in Normal 6 2 17" xfId="1292"/>
    <cellStyle name="Excel Built-in Normal 6 2 18" xfId="1293"/>
    <cellStyle name="Excel Built-in Normal 6 2 19" xfId="1294"/>
    <cellStyle name="Excel Built-in Normal 6 2 2" xfId="1295"/>
    <cellStyle name="Excel Built-in Normal 6 2 20" xfId="1296"/>
    <cellStyle name="Excel Built-in Normal 6 2 21" xfId="1297"/>
    <cellStyle name="Excel Built-in Normal 6 2 22" xfId="1298"/>
    <cellStyle name="Excel Built-in Normal 6 2 23" xfId="1299"/>
    <cellStyle name="Excel Built-in Normal 6 2 24" xfId="1300"/>
    <cellStyle name="Excel Built-in Normal 6 2 25" xfId="1301"/>
    <cellStyle name="Excel Built-in Normal 6 2 26" xfId="1302"/>
    <cellStyle name="Excel Built-in Normal 6 2 27" xfId="1303"/>
    <cellStyle name="Excel Built-in Normal 6 2 28" xfId="1304"/>
    <cellStyle name="Excel Built-in Normal 6 2 29" xfId="1305"/>
    <cellStyle name="Excel Built-in Normal 6 2 3" xfId="1306"/>
    <cellStyle name="Excel Built-in Normal 6 2 30" xfId="1307"/>
    <cellStyle name="Excel Built-in Normal 6 2 31" xfId="1308"/>
    <cellStyle name="Excel Built-in Normal 6 2 32" xfId="1309"/>
    <cellStyle name="Excel Built-in Normal 6 2 33" xfId="1310"/>
    <cellStyle name="Excel Built-in Normal 6 2 34" xfId="1311"/>
    <cellStyle name="Excel Built-in Normal 6 2 35" xfId="1312"/>
    <cellStyle name="Excel Built-in Normal 6 2 36" xfId="1313"/>
    <cellStyle name="Excel Built-in Normal 6 2 37" xfId="1314"/>
    <cellStyle name="Excel Built-in Normal 6 2 38" xfId="1315"/>
    <cellStyle name="Excel Built-in Normal 6 2 39" xfId="1316"/>
    <cellStyle name="Excel Built-in Normal 6 2 4" xfId="1317"/>
    <cellStyle name="Excel Built-in Normal 6 2 40" xfId="1318"/>
    <cellStyle name="Excel Built-in Normal 6 2 41" xfId="1319"/>
    <cellStyle name="Excel Built-in Normal 6 2 42" xfId="1320"/>
    <cellStyle name="Excel Built-in Normal 6 2 43" xfId="1321"/>
    <cellStyle name="Excel Built-in Normal 6 2 44" xfId="1322"/>
    <cellStyle name="Excel Built-in Normal 6 2 45" xfId="1323"/>
    <cellStyle name="Excel Built-in Normal 6 2 5" xfId="1324"/>
    <cellStyle name="Excel Built-in Normal 6 2 6" xfId="1325"/>
    <cellStyle name="Excel Built-in Normal 6 2 7" xfId="1326"/>
    <cellStyle name="Excel Built-in Normal 6 2 8" xfId="1327"/>
    <cellStyle name="Excel Built-in Normal 6 2 9" xfId="1328"/>
    <cellStyle name="Excel Built-in Normal 7" xfId="1329"/>
    <cellStyle name="Excel Built-in Normal 8" xfId="1330"/>
    <cellStyle name="Excel Built-in Normal 9" xfId="1331"/>
    <cellStyle name="Excel Built-in Normal_REQUERIMIENTO BOMBAS DE INFUSIÓN 2014" xfId="1332"/>
    <cellStyle name="Fecha" xfId="1333"/>
    <cellStyle name="Fecha 2" xfId="1334"/>
    <cellStyle name="Fijo" xfId="1335"/>
    <cellStyle name="Fijo 2" xfId="1336"/>
    <cellStyle name="Hipervínculo 2" xfId="1337"/>
    <cellStyle name="Hipervínculo 2 2" xfId="1338"/>
    <cellStyle name="Hipervínculo 2 3" xfId="1339"/>
    <cellStyle name="Hipervínculo 3" xfId="1340"/>
    <cellStyle name="Hipervínculo 4" xfId="1341"/>
    <cellStyle name="Incorrecto 1" xfId="1342"/>
    <cellStyle name="Incorrecto 10" xfId="1343"/>
    <cellStyle name="Incorrecto 10 1" xfId="1344"/>
    <cellStyle name="Incorrecto 11" xfId="1345"/>
    <cellStyle name="Incorrecto 12" xfId="1346"/>
    <cellStyle name="Incorrecto 13" xfId="1347"/>
    <cellStyle name="Incorrecto 2" xfId="1348"/>
    <cellStyle name="Incorrecto 2 1" xfId="1349"/>
    <cellStyle name="Incorrecto 2 2" xfId="1350"/>
    <cellStyle name="Incorrecto 3" xfId="1351"/>
    <cellStyle name="Incorrecto 3 1" xfId="1352"/>
    <cellStyle name="Incorrecto 3 2" xfId="1353"/>
    <cellStyle name="Incorrecto 4" xfId="1354"/>
    <cellStyle name="Incorrecto 4 1" xfId="1355"/>
    <cellStyle name="Incorrecto 4 2" xfId="1356"/>
    <cellStyle name="Incorrecto 5" xfId="1357"/>
    <cellStyle name="Incorrecto 5 1" xfId="1358"/>
    <cellStyle name="Incorrecto 6" xfId="1359"/>
    <cellStyle name="Incorrecto 6 1" xfId="1360"/>
    <cellStyle name="Incorrecto 7" xfId="1361"/>
    <cellStyle name="Incorrecto 7 1" xfId="1362"/>
    <cellStyle name="Incorrecto 8" xfId="1363"/>
    <cellStyle name="Incorrecto 8 1" xfId="1364"/>
    <cellStyle name="Incorrecto 9" xfId="1365"/>
    <cellStyle name="Incorrecto 9 1" xfId="1366"/>
    <cellStyle name="LAT-LON" xfId="1367"/>
    <cellStyle name="Linea Inferior" xfId="1368"/>
    <cellStyle name="Linea Inferior 2" xfId="1369"/>
    <cellStyle name="Linea Superior" xfId="1370"/>
    <cellStyle name="Linea Superior 2" xfId="1371"/>
    <cellStyle name="Linea Tipo" xfId="1372"/>
    <cellStyle name="Linea Tipo 2" xfId="1373"/>
    <cellStyle name="miles" xfId="1374"/>
    <cellStyle name="Miles 1 dec" xfId="1375"/>
    <cellStyle name="Miles 1 dec 2" xfId="1376"/>
    <cellStyle name="Miles_ANUIES_ENVIO" xfId="1377"/>
    <cellStyle name="Millares [0] 2" xfId="1378"/>
    <cellStyle name="Millares [0] 2 2" xfId="1379"/>
    <cellStyle name="Millares [0] 3" xfId="1380"/>
    <cellStyle name="Millares 10" xfId="1381"/>
    <cellStyle name="Millares 10 2" xfId="1382"/>
    <cellStyle name="Millares 100" xfId="1383"/>
    <cellStyle name="Millares 101" xfId="1384"/>
    <cellStyle name="Millares 102" xfId="1385"/>
    <cellStyle name="Millares 103" xfId="1386"/>
    <cellStyle name="Millares 104" xfId="1387"/>
    <cellStyle name="Millares 105" xfId="1388"/>
    <cellStyle name="Millares 106" xfId="1389"/>
    <cellStyle name="Millares 107" xfId="1390"/>
    <cellStyle name="Millares 108" xfId="1391"/>
    <cellStyle name="Millares 109" xfId="1392"/>
    <cellStyle name="Millares 11" xfId="1393"/>
    <cellStyle name="Millares 11 2" xfId="1394"/>
    <cellStyle name="Millares 110" xfId="1395"/>
    <cellStyle name="Millares 111" xfId="1396"/>
    <cellStyle name="Millares 112" xfId="1397"/>
    <cellStyle name="Millares 113" xfId="1398"/>
    <cellStyle name="Millares 114" xfId="1399"/>
    <cellStyle name="Millares 115" xfId="1400"/>
    <cellStyle name="Millares 116" xfId="1401"/>
    <cellStyle name="Millares 117" xfId="1402"/>
    <cellStyle name="Millares 118" xfId="1403"/>
    <cellStyle name="Millares 119" xfId="1404"/>
    <cellStyle name="Millares 12" xfId="1405"/>
    <cellStyle name="Millares 12 2" xfId="1406"/>
    <cellStyle name="Millares 120" xfId="1407"/>
    <cellStyle name="Millares 121" xfId="1408"/>
    <cellStyle name="Millares 122" xfId="1409"/>
    <cellStyle name="Millares 123" xfId="1410"/>
    <cellStyle name="Millares 124" xfId="1411"/>
    <cellStyle name="Millares 125" xfId="1412"/>
    <cellStyle name="Millares 126" xfId="1413"/>
    <cellStyle name="Millares 126 2" xfId="1414"/>
    <cellStyle name="Millares 127" xfId="1415"/>
    <cellStyle name="Millares 127 2" xfId="1416"/>
    <cellStyle name="Millares 128" xfId="1417"/>
    <cellStyle name="Millares 128 2" xfId="1418"/>
    <cellStyle name="Millares 129" xfId="1419"/>
    <cellStyle name="Millares 129 2" xfId="1420"/>
    <cellStyle name="Millares 13" xfId="1421"/>
    <cellStyle name="Millares 13 2" xfId="1422"/>
    <cellStyle name="Millares 130" xfId="1423"/>
    <cellStyle name="Millares 130 2" xfId="1424"/>
    <cellStyle name="Millares 131" xfId="1425"/>
    <cellStyle name="Millares 131 2" xfId="1426"/>
    <cellStyle name="Millares 132" xfId="1427"/>
    <cellStyle name="Millares 132 2" xfId="1428"/>
    <cellStyle name="Millares 133" xfId="1429"/>
    <cellStyle name="Millares 133 2" xfId="1430"/>
    <cellStyle name="Millares 134" xfId="1431"/>
    <cellStyle name="Millares 134 2" xfId="1432"/>
    <cellStyle name="Millares 135" xfId="1433"/>
    <cellStyle name="Millares 135 2" xfId="1434"/>
    <cellStyle name="Millares 136" xfId="1435"/>
    <cellStyle name="Millares 136 2" xfId="1436"/>
    <cellStyle name="Millares 137" xfId="1437"/>
    <cellStyle name="Millares 137 2" xfId="1438"/>
    <cellStyle name="Millares 138" xfId="1439"/>
    <cellStyle name="Millares 138 2" xfId="1440"/>
    <cellStyle name="Millares 139" xfId="1441"/>
    <cellStyle name="Millares 139 2" xfId="1442"/>
    <cellStyle name="Millares 14" xfId="1443"/>
    <cellStyle name="Millares 140" xfId="1444"/>
    <cellStyle name="Millares 140 2" xfId="1445"/>
    <cellStyle name="Millares 141" xfId="1446"/>
    <cellStyle name="Millares 141 2" xfId="1447"/>
    <cellStyle name="Millares 142" xfId="1448"/>
    <cellStyle name="Millares 142 2" xfId="1449"/>
    <cellStyle name="Millares 143" xfId="1450"/>
    <cellStyle name="Millares 143 2" xfId="1451"/>
    <cellStyle name="Millares 144" xfId="1452"/>
    <cellStyle name="Millares 144 2" xfId="1453"/>
    <cellStyle name="Millares 145" xfId="1454"/>
    <cellStyle name="Millares 145 2" xfId="1455"/>
    <cellStyle name="Millares 146" xfId="1456"/>
    <cellStyle name="Millares 146 2" xfId="1457"/>
    <cellStyle name="Millares 147" xfId="1458"/>
    <cellStyle name="Millares 147 2" xfId="1459"/>
    <cellStyle name="Millares 148" xfId="1460"/>
    <cellStyle name="Millares 148 2" xfId="1461"/>
    <cellStyle name="Millares 149" xfId="1462"/>
    <cellStyle name="Millares 149 2" xfId="1463"/>
    <cellStyle name="Millares 15" xfId="1464"/>
    <cellStyle name="Millares 15 2" xfId="1465"/>
    <cellStyle name="Millares 150" xfId="1466"/>
    <cellStyle name="Millares 150 2" xfId="1467"/>
    <cellStyle name="Millares 151" xfId="1468"/>
    <cellStyle name="Millares 151 2" xfId="1469"/>
    <cellStyle name="Millares 152" xfId="1470"/>
    <cellStyle name="Millares 152 2" xfId="1471"/>
    <cellStyle name="Millares 153" xfId="1472"/>
    <cellStyle name="Millares 153 2" xfId="1473"/>
    <cellStyle name="Millares 154" xfId="1474"/>
    <cellStyle name="Millares 154 2" xfId="1475"/>
    <cellStyle name="Millares 155" xfId="1476"/>
    <cellStyle name="Millares 155 2" xfId="1477"/>
    <cellStyle name="Millares 156" xfId="1478"/>
    <cellStyle name="Millares 156 2" xfId="1479"/>
    <cellStyle name="Millares 157" xfId="1480"/>
    <cellStyle name="Millares 158" xfId="1481"/>
    <cellStyle name="Millares 159" xfId="1482"/>
    <cellStyle name="Millares 16" xfId="1483"/>
    <cellStyle name="Millares 16 2" xfId="1484"/>
    <cellStyle name="Millares 160" xfId="1485"/>
    <cellStyle name="Millares 161" xfId="1486"/>
    <cellStyle name="Millares 162" xfId="1487"/>
    <cellStyle name="Millares 163" xfId="1488"/>
    <cellStyle name="Millares 164" xfId="1489"/>
    <cellStyle name="Millares 165" xfId="1490"/>
    <cellStyle name="Millares 166" xfId="1491"/>
    <cellStyle name="Millares 167" xfId="1492"/>
    <cellStyle name="Millares 167 2" xfId="1493"/>
    <cellStyle name="Millares 167 2 2" xfId="1494"/>
    <cellStyle name="Millares 168" xfId="1495"/>
    <cellStyle name="Millares 168 2" xfId="1496"/>
    <cellStyle name="Millares 168 2 2" xfId="1497"/>
    <cellStyle name="Millares 169" xfId="1498"/>
    <cellStyle name="Millares 169 2" xfId="1499"/>
    <cellStyle name="Millares 169 2 2" xfId="1500"/>
    <cellStyle name="Millares 17" xfId="1501"/>
    <cellStyle name="Millares 170" xfId="1502"/>
    <cellStyle name="Millares 170 2" xfId="1503"/>
    <cellStyle name="Millares 170 2 2" xfId="1504"/>
    <cellStyle name="Millares 171" xfId="1505"/>
    <cellStyle name="Millares 172" xfId="1506"/>
    <cellStyle name="Millares 173" xfId="1507"/>
    <cellStyle name="Millares 174" xfId="1508"/>
    <cellStyle name="Millares 175" xfId="1509"/>
    <cellStyle name="Millares 176" xfId="1510"/>
    <cellStyle name="Millares 177" xfId="1511"/>
    <cellStyle name="Millares 178" xfId="1512"/>
    <cellStyle name="Millares 179" xfId="1513"/>
    <cellStyle name="Millares 18" xfId="1514"/>
    <cellStyle name="Millares 18 2" xfId="1515"/>
    <cellStyle name="Millares 180" xfId="1516"/>
    <cellStyle name="Millares 181" xfId="1517"/>
    <cellStyle name="Millares 182" xfId="1518"/>
    <cellStyle name="Millares 183" xfId="1519"/>
    <cellStyle name="Millares 184" xfId="1520"/>
    <cellStyle name="Millares 185" xfId="1521"/>
    <cellStyle name="Millares 186" xfId="1522"/>
    <cellStyle name="Millares 187" xfId="1523"/>
    <cellStyle name="Millares 188" xfId="1524"/>
    <cellStyle name="Millares 189" xfId="1525"/>
    <cellStyle name="Millares 19" xfId="1526"/>
    <cellStyle name="Millares 19 2" xfId="1527"/>
    <cellStyle name="Millares 190" xfId="1528"/>
    <cellStyle name="Millares 190 2" xfId="1529"/>
    <cellStyle name="Millares 191" xfId="1530"/>
    <cellStyle name="Millares 192" xfId="1531"/>
    <cellStyle name="Millares 193" xfId="1532"/>
    <cellStyle name="Millares 194" xfId="1533"/>
    <cellStyle name="Millares 195" xfId="1534"/>
    <cellStyle name="Millares 195 2" xfId="1535"/>
    <cellStyle name="Millares 196" xfId="1536"/>
    <cellStyle name="Millares 197" xfId="1537"/>
    <cellStyle name="Millares 198" xfId="1538"/>
    <cellStyle name="Millares 199" xfId="1539"/>
    <cellStyle name="Millares 2" xfId="1540"/>
    <cellStyle name="Millares 2 10" xfId="1541"/>
    <cellStyle name="Millares 2 11" xfId="1542"/>
    <cellStyle name="Millares 2 12" xfId="1543"/>
    <cellStyle name="Millares 2 13" xfId="1544"/>
    <cellStyle name="Millares 2 14" xfId="1545"/>
    <cellStyle name="Millares 2 15" xfId="1546"/>
    <cellStyle name="Millares 2 16" xfId="1547"/>
    <cellStyle name="Millares 2 17" xfId="1548"/>
    <cellStyle name="Millares 2 18" xfId="1549"/>
    <cellStyle name="Millares 2 19" xfId="1550"/>
    <cellStyle name="Millares 2 2" xfId="1551"/>
    <cellStyle name="Millares 2 2 2" xfId="1552"/>
    <cellStyle name="Millares 2 20" xfId="1553"/>
    <cellStyle name="Millares 2 21" xfId="1554"/>
    <cellStyle name="Millares 2 22" xfId="1555"/>
    <cellStyle name="Millares 2 23" xfId="1556"/>
    <cellStyle name="Millares 2 24" xfId="1557"/>
    <cellStyle name="Millares 2 25" xfId="1558"/>
    <cellStyle name="Millares 2 26" xfId="1559"/>
    <cellStyle name="Millares 2 27" xfId="1560"/>
    <cellStyle name="Millares 2 28" xfId="1561"/>
    <cellStyle name="Millares 2 29" xfId="1562"/>
    <cellStyle name="Millares 2 3" xfId="1563"/>
    <cellStyle name="Millares 2 30" xfId="1564"/>
    <cellStyle name="Millares 2 31" xfId="1565"/>
    <cellStyle name="Millares 2 32" xfId="1566"/>
    <cellStyle name="Millares 2 33" xfId="1567"/>
    <cellStyle name="Millares 2 34" xfId="1568"/>
    <cellStyle name="Millares 2 35" xfId="1569"/>
    <cellStyle name="Millares 2 36" xfId="1570"/>
    <cellStyle name="Millares 2 37" xfId="1571"/>
    <cellStyle name="Millares 2 38" xfId="1572"/>
    <cellStyle name="Millares 2 39" xfId="1573"/>
    <cellStyle name="Millares 2 4" xfId="1574"/>
    <cellStyle name="Millares 2 40" xfId="1575"/>
    <cellStyle name="Millares 2 41" xfId="1576"/>
    <cellStyle name="Millares 2 42" xfId="1577"/>
    <cellStyle name="Millares 2 43" xfId="1578"/>
    <cellStyle name="Millares 2 44" xfId="1579"/>
    <cellStyle name="Millares 2 45" xfId="1580"/>
    <cellStyle name="Millares 2 5" xfId="1581"/>
    <cellStyle name="Millares 2 6" xfId="1582"/>
    <cellStyle name="Millares 2 7" xfId="1583"/>
    <cellStyle name="Millares 2 8" xfId="1584"/>
    <cellStyle name="Millares 2 9" xfId="1585"/>
    <cellStyle name="Millares 20" xfId="1586"/>
    <cellStyle name="Millares 20 2" xfId="1587"/>
    <cellStyle name="Millares 200" xfId="1588"/>
    <cellStyle name="Millares 201" xfId="1589"/>
    <cellStyle name="Millares 201 2" xfId="1590"/>
    <cellStyle name="Millares 202" xfId="1591"/>
    <cellStyle name="Millares 202 2" xfId="1592"/>
    <cellStyle name="Millares 203" xfId="1593"/>
    <cellStyle name="Millares 203 2" xfId="1594"/>
    <cellStyle name="Millares 204" xfId="1595"/>
    <cellStyle name="Millares 204 2" xfId="1596"/>
    <cellStyle name="Millares 205" xfId="1597"/>
    <cellStyle name="Millares 205 2" xfId="1598"/>
    <cellStyle name="Millares 206" xfId="1599"/>
    <cellStyle name="Millares 206 2" xfId="1600"/>
    <cellStyle name="Millares 207" xfId="1601"/>
    <cellStyle name="Millares 207 2" xfId="1602"/>
    <cellStyle name="Millares 208" xfId="1603"/>
    <cellStyle name="Millares 208 2" xfId="1604"/>
    <cellStyle name="Millares 209" xfId="1605"/>
    <cellStyle name="Millares 209 2" xfId="1606"/>
    <cellStyle name="Millares 21" xfId="1607"/>
    <cellStyle name="Millares 21 2" xfId="1608"/>
    <cellStyle name="Millares 210" xfId="1609"/>
    <cellStyle name="Millares 210 2" xfId="1610"/>
    <cellStyle name="Millares 211" xfId="1611"/>
    <cellStyle name="Millares 211 2" xfId="1612"/>
    <cellStyle name="Millares 212" xfId="1613"/>
    <cellStyle name="Millares 212 2" xfId="1614"/>
    <cellStyle name="Millares 213" xfId="1615"/>
    <cellStyle name="Millares 213 2" xfId="1616"/>
    <cellStyle name="Millares 214" xfId="1617"/>
    <cellStyle name="Millares 214 2" xfId="1618"/>
    <cellStyle name="Millares 215" xfId="1619"/>
    <cellStyle name="Millares 215 2" xfId="1620"/>
    <cellStyle name="Millares 216" xfId="1621"/>
    <cellStyle name="Millares 216 2" xfId="1622"/>
    <cellStyle name="Millares 217" xfId="1623"/>
    <cellStyle name="Millares 217 2" xfId="1624"/>
    <cellStyle name="Millares 218" xfId="1625"/>
    <cellStyle name="Millares 218 2" xfId="1626"/>
    <cellStyle name="Millares 219" xfId="1627"/>
    <cellStyle name="Millares 219 2" xfId="1628"/>
    <cellStyle name="Millares 22" xfId="1629"/>
    <cellStyle name="Millares 22 2" xfId="1630"/>
    <cellStyle name="Millares 220" xfId="1631"/>
    <cellStyle name="Millares 220 2" xfId="1632"/>
    <cellStyle name="Millares 221" xfId="1633"/>
    <cellStyle name="Millares 221 2" xfId="1634"/>
    <cellStyle name="Millares 222" xfId="1635"/>
    <cellStyle name="Millares 222 2" xfId="1636"/>
    <cellStyle name="Millares 223" xfId="1637"/>
    <cellStyle name="Millares 223 2" xfId="1638"/>
    <cellStyle name="Millares 224" xfId="1639"/>
    <cellStyle name="Millares 224 2" xfId="1640"/>
    <cellStyle name="Millares 225" xfId="1641"/>
    <cellStyle name="Millares 225 2" xfId="1642"/>
    <cellStyle name="Millares 226" xfId="1643"/>
    <cellStyle name="Millares 226 2" xfId="1644"/>
    <cellStyle name="Millares 227" xfId="1645"/>
    <cellStyle name="Millares 227 2" xfId="1646"/>
    <cellStyle name="Millares 228" xfId="1647"/>
    <cellStyle name="Millares 228 2" xfId="1648"/>
    <cellStyle name="Millares 229" xfId="1649"/>
    <cellStyle name="Millares 229 2" xfId="1650"/>
    <cellStyle name="Millares 23" xfId="1651"/>
    <cellStyle name="Millares 23 2" xfId="1652"/>
    <cellStyle name="Millares 230" xfId="1653"/>
    <cellStyle name="Millares 230 2" xfId="1654"/>
    <cellStyle name="Millares 231" xfId="1655"/>
    <cellStyle name="Millares 231 2" xfId="1656"/>
    <cellStyle name="Millares 232" xfId="1657"/>
    <cellStyle name="Millares 232 2" xfId="1658"/>
    <cellStyle name="Millares 233" xfId="1659"/>
    <cellStyle name="Millares 233 2" xfId="1660"/>
    <cellStyle name="Millares 234" xfId="1661"/>
    <cellStyle name="Millares 234 2" xfId="1662"/>
    <cellStyle name="Millares 235" xfId="1663"/>
    <cellStyle name="Millares 235 2" xfId="1664"/>
    <cellStyle name="Millares 236" xfId="1665"/>
    <cellStyle name="Millares 236 2" xfId="1666"/>
    <cellStyle name="Millares 237" xfId="1667"/>
    <cellStyle name="Millares 237 2" xfId="1668"/>
    <cellStyle name="Millares 238" xfId="1669"/>
    <cellStyle name="Millares 238 2" xfId="1670"/>
    <cellStyle name="Millares 239" xfId="1671"/>
    <cellStyle name="Millares 239 2" xfId="1672"/>
    <cellStyle name="Millares 24" xfId="1673"/>
    <cellStyle name="Millares 24 2" xfId="1674"/>
    <cellStyle name="Millares 240" xfId="1675"/>
    <cellStyle name="Millares 240 2" xfId="1676"/>
    <cellStyle name="Millares 241" xfId="1677"/>
    <cellStyle name="Millares 241 2" xfId="1678"/>
    <cellStyle name="Millares 242" xfId="1679"/>
    <cellStyle name="Millares 242 2" xfId="1680"/>
    <cellStyle name="Millares 243" xfId="1681"/>
    <cellStyle name="Millares 243 2" xfId="1682"/>
    <cellStyle name="Millares 244" xfId="1683"/>
    <cellStyle name="Millares 244 2" xfId="1684"/>
    <cellStyle name="Millares 245" xfId="1685"/>
    <cellStyle name="Millares 245 2" xfId="1686"/>
    <cellStyle name="Millares 246" xfId="1687"/>
    <cellStyle name="Millares 246 2" xfId="1688"/>
    <cellStyle name="Millares 247" xfId="1689"/>
    <cellStyle name="Millares 247 2" xfId="1690"/>
    <cellStyle name="Millares 248" xfId="1691"/>
    <cellStyle name="Millares 248 2" xfId="1692"/>
    <cellStyle name="Millares 249" xfId="1693"/>
    <cellStyle name="Millares 249 2" xfId="1694"/>
    <cellStyle name="Millares 25" xfId="1695"/>
    <cellStyle name="Millares 25 2" xfId="1696"/>
    <cellStyle name="Millares 250" xfId="1697"/>
    <cellStyle name="Millares 250 2" xfId="1698"/>
    <cellStyle name="Millares 251" xfId="1699"/>
    <cellStyle name="Millares 251 2" xfId="1700"/>
    <cellStyle name="Millares 252" xfId="1701"/>
    <cellStyle name="Millares 252 2" xfId="1702"/>
    <cellStyle name="Millares 253" xfId="1703"/>
    <cellStyle name="Millares 253 2" xfId="1704"/>
    <cellStyle name="Millares 254" xfId="1705"/>
    <cellStyle name="Millares 254 2" xfId="1706"/>
    <cellStyle name="Millares 255" xfId="1707"/>
    <cellStyle name="Millares 255 2" xfId="1708"/>
    <cellStyle name="Millares 256" xfId="1709"/>
    <cellStyle name="Millares 256 2" xfId="1710"/>
    <cellStyle name="Millares 257" xfId="1711"/>
    <cellStyle name="Millares 257 2" xfId="1712"/>
    <cellStyle name="Millares 258" xfId="1713"/>
    <cellStyle name="Millares 258 2" xfId="1714"/>
    <cellStyle name="Millares 259" xfId="1715"/>
    <cellStyle name="Millares 259 2" xfId="1716"/>
    <cellStyle name="Millares 26" xfId="1717"/>
    <cellStyle name="Millares 26 2" xfId="1718"/>
    <cellStyle name="Millares 260" xfId="1719"/>
    <cellStyle name="Millares 260 2" xfId="1720"/>
    <cellStyle name="Millares 261" xfId="1721"/>
    <cellStyle name="Millares 261 2" xfId="1722"/>
    <cellStyle name="Millares 262" xfId="1723"/>
    <cellStyle name="Millares 262 2" xfId="1724"/>
    <cellStyle name="Millares 263" xfId="1725"/>
    <cellStyle name="Millares 263 2" xfId="1726"/>
    <cellStyle name="Millares 264" xfId="1727"/>
    <cellStyle name="Millares 264 2" xfId="1728"/>
    <cellStyle name="Millares 265" xfId="1729"/>
    <cellStyle name="Millares 265 2" xfId="1730"/>
    <cellStyle name="Millares 266" xfId="1731"/>
    <cellStyle name="Millares 266 2" xfId="1732"/>
    <cellStyle name="Millares 267" xfId="1733"/>
    <cellStyle name="Millares 267 2" xfId="1734"/>
    <cellStyle name="Millares 268" xfId="1735"/>
    <cellStyle name="Millares 268 2" xfId="1736"/>
    <cellStyle name="Millares 269" xfId="1737"/>
    <cellStyle name="Millares 269 2" xfId="1738"/>
    <cellStyle name="Millares 27" xfId="1739"/>
    <cellStyle name="Millares 27 2" xfId="1740"/>
    <cellStyle name="Millares 270" xfId="1741"/>
    <cellStyle name="Millares 270 2" xfId="1742"/>
    <cellStyle name="Millares 271" xfId="1743"/>
    <cellStyle name="Millares 271 2" xfId="1744"/>
    <cellStyle name="Millares 272" xfId="1745"/>
    <cellStyle name="Millares 272 2" xfId="1746"/>
    <cellStyle name="Millares 273" xfId="1747"/>
    <cellStyle name="Millares 273 2" xfId="1748"/>
    <cellStyle name="Millares 274" xfId="1749"/>
    <cellStyle name="Millares 274 2" xfId="1750"/>
    <cellStyle name="Millares 275" xfId="1751"/>
    <cellStyle name="Millares 275 2" xfId="1752"/>
    <cellStyle name="Millares 276" xfId="1753"/>
    <cellStyle name="Millares 276 2" xfId="1754"/>
    <cellStyle name="Millares 277" xfId="1755"/>
    <cellStyle name="Millares 277 2" xfId="1756"/>
    <cellStyle name="Millares 278" xfId="1757"/>
    <cellStyle name="Millares 278 2" xfId="1758"/>
    <cellStyle name="Millares 279" xfId="1759"/>
    <cellStyle name="Millares 279 2" xfId="1760"/>
    <cellStyle name="Millares 28" xfId="1761"/>
    <cellStyle name="Millares 28 2" xfId="1762"/>
    <cellStyle name="Millares 280" xfId="1763"/>
    <cellStyle name="Millares 280 2" xfId="1764"/>
    <cellStyle name="Millares 281" xfId="1765"/>
    <cellStyle name="Millares 281 2" xfId="1766"/>
    <cellStyle name="Millares 282" xfId="1767"/>
    <cellStyle name="Millares 282 2" xfId="1768"/>
    <cellStyle name="Millares 283" xfId="1769"/>
    <cellStyle name="Millares 283 2" xfId="1770"/>
    <cellStyle name="Millares 284" xfId="1771"/>
    <cellStyle name="Millares 284 2" xfId="1772"/>
    <cellStyle name="Millares 285" xfId="1773"/>
    <cellStyle name="Millares 285 2" xfId="1774"/>
    <cellStyle name="Millares 286" xfId="1775"/>
    <cellStyle name="Millares 286 2" xfId="1776"/>
    <cellStyle name="Millares 287" xfId="1777"/>
    <cellStyle name="Millares 29" xfId="1778"/>
    <cellStyle name="Millares 29 2" xfId="1779"/>
    <cellStyle name="Millares 3" xfId="1780"/>
    <cellStyle name="Millares 3 2" xfId="1781"/>
    <cellStyle name="Millares 30" xfId="1782"/>
    <cellStyle name="Millares 30 2" xfId="1783"/>
    <cellStyle name="Millares 31" xfId="1784"/>
    <cellStyle name="Millares 31 2" xfId="1785"/>
    <cellStyle name="Millares 32" xfId="1786"/>
    <cellStyle name="Millares 32 2" xfId="1787"/>
    <cellStyle name="Millares 33" xfId="1788"/>
    <cellStyle name="Millares 33 2" xfId="1789"/>
    <cellStyle name="Millares 34" xfId="1790"/>
    <cellStyle name="Millares 34 2" xfId="1791"/>
    <cellStyle name="Millares 35" xfId="1792"/>
    <cellStyle name="Millares 35 2" xfId="1793"/>
    <cellStyle name="Millares 36" xfId="1794"/>
    <cellStyle name="Millares 36 2" xfId="1795"/>
    <cellStyle name="Millares 37" xfId="1796"/>
    <cellStyle name="Millares 37 2" xfId="1797"/>
    <cellStyle name="Millares 38" xfId="1798"/>
    <cellStyle name="Millares 38 2" xfId="1799"/>
    <cellStyle name="Millares 39" xfId="1800"/>
    <cellStyle name="Millares 39 2" xfId="1801"/>
    <cellStyle name="Millares 4" xfId="1802"/>
    <cellStyle name="Millares 4 2" xfId="1803"/>
    <cellStyle name="Millares 40" xfId="1804"/>
    <cellStyle name="Millares 40 2" xfId="1805"/>
    <cellStyle name="Millares 41" xfId="1806"/>
    <cellStyle name="Millares 41 2" xfId="1807"/>
    <cellStyle name="Millares 42" xfId="1808"/>
    <cellStyle name="Millares 42 2" xfId="1809"/>
    <cellStyle name="Millares 43" xfId="1810"/>
    <cellStyle name="Millares 43 2" xfId="1811"/>
    <cellStyle name="Millares 44" xfId="1812"/>
    <cellStyle name="Millares 44 2" xfId="1813"/>
    <cellStyle name="Millares 45" xfId="1814"/>
    <cellStyle name="Millares 45 2" xfId="1815"/>
    <cellStyle name="Millares 46" xfId="1816"/>
    <cellStyle name="Millares 46 2" xfId="1817"/>
    <cellStyle name="Millares 47" xfId="1818"/>
    <cellStyle name="Millares 47 2" xfId="1819"/>
    <cellStyle name="Millares 48" xfId="1820"/>
    <cellStyle name="Millares 48 2" xfId="1821"/>
    <cellStyle name="Millares 49" xfId="1822"/>
    <cellStyle name="Millares 49 2" xfId="1823"/>
    <cellStyle name="Millares 5" xfId="1824"/>
    <cellStyle name="Millares 5 2" xfId="1825"/>
    <cellStyle name="Millares 50" xfId="1826"/>
    <cellStyle name="Millares 50 2" xfId="1827"/>
    <cellStyle name="Millares 51" xfId="1828"/>
    <cellStyle name="Millares 51 2" xfId="1829"/>
    <cellStyle name="Millares 52" xfId="1830"/>
    <cellStyle name="Millares 52 2" xfId="1831"/>
    <cellStyle name="Millares 53" xfId="1832"/>
    <cellStyle name="Millares 53 2" xfId="1833"/>
    <cellStyle name="Millares 54" xfId="1834"/>
    <cellStyle name="Millares 55" xfId="1835"/>
    <cellStyle name="Millares 56" xfId="1836"/>
    <cellStyle name="Millares 57" xfId="1837"/>
    <cellStyle name="Millares 58" xfId="1838"/>
    <cellStyle name="Millares 59" xfId="1839"/>
    <cellStyle name="Millares 6" xfId="1840"/>
    <cellStyle name="Millares 6 2" xfId="1841"/>
    <cellStyle name="Millares 60" xfId="1842"/>
    <cellStyle name="Millares 61" xfId="1843"/>
    <cellStyle name="Millares 62" xfId="1844"/>
    <cellStyle name="Millares 63" xfId="1845"/>
    <cellStyle name="Millares 64" xfId="1846"/>
    <cellStyle name="Millares 65" xfId="1847"/>
    <cellStyle name="Millares 66" xfId="1848"/>
    <cellStyle name="Millares 67" xfId="1849"/>
    <cellStyle name="Millares 68" xfId="1850"/>
    <cellStyle name="Millares 69" xfId="1851"/>
    <cellStyle name="Millares 7" xfId="1852"/>
    <cellStyle name="Millares 7 2" xfId="1853"/>
    <cellStyle name="Millares 70" xfId="1854"/>
    <cellStyle name="Millares 71" xfId="1855"/>
    <cellStyle name="Millares 72" xfId="1856"/>
    <cellStyle name="Millares 73" xfId="1857"/>
    <cellStyle name="Millares 74" xfId="1858"/>
    <cellStyle name="Millares 75" xfId="1859"/>
    <cellStyle name="Millares 76" xfId="1860"/>
    <cellStyle name="Millares 77" xfId="1861"/>
    <cellStyle name="Millares 78" xfId="1862"/>
    <cellStyle name="Millares 79" xfId="1863"/>
    <cellStyle name="Millares 8" xfId="1864"/>
    <cellStyle name="Millares 8 2" xfId="1865"/>
    <cellStyle name="Millares 80" xfId="1866"/>
    <cellStyle name="Millares 81" xfId="1867"/>
    <cellStyle name="Millares 82" xfId="1868"/>
    <cellStyle name="Millares 83" xfId="1869"/>
    <cellStyle name="Millares 84" xfId="1870"/>
    <cellStyle name="Millares 85" xfId="1871"/>
    <cellStyle name="Millares 86" xfId="1872"/>
    <cellStyle name="Millares 87" xfId="1873"/>
    <cellStyle name="Millares 88" xfId="1874"/>
    <cellStyle name="Millares 89" xfId="1875"/>
    <cellStyle name="Millares 9" xfId="1876"/>
    <cellStyle name="Millares 9 2" xfId="1877"/>
    <cellStyle name="Millares 90" xfId="1878"/>
    <cellStyle name="Millares 91" xfId="1879"/>
    <cellStyle name="Millares 92" xfId="1880"/>
    <cellStyle name="Millares 93" xfId="1881"/>
    <cellStyle name="Millares 94" xfId="1882"/>
    <cellStyle name="Millares 95" xfId="1883"/>
    <cellStyle name="Millares 96" xfId="1884"/>
    <cellStyle name="Millares 97" xfId="1885"/>
    <cellStyle name="Millares 98" xfId="1886"/>
    <cellStyle name="Millares 99" xfId="1887"/>
    <cellStyle name="Moneda" xfId="1" builtinId="4"/>
    <cellStyle name="Moneda 2" xfId="1888"/>
    <cellStyle name="Moneda 2 2" xfId="1889"/>
    <cellStyle name="Moneda 2 2 2" xfId="1890"/>
    <cellStyle name="Moneda 2 3" xfId="1891"/>
    <cellStyle name="Moneda 2 3 2" xfId="1892"/>
    <cellStyle name="Moneda 2 4" xfId="1893"/>
    <cellStyle name="Moneda 2 5" xfId="1894"/>
    <cellStyle name="Moneda 2 6" xfId="1895"/>
    <cellStyle name="Moneda 3" xfId="1896"/>
    <cellStyle name="Moneda 3 2" xfId="1897"/>
    <cellStyle name="Moneda 3 3" xfId="1898"/>
    <cellStyle name="Moneda 4" xfId="1899"/>
    <cellStyle name="Moneda 4 2" xfId="1900"/>
    <cellStyle name="Moneda 5" xfId="1901"/>
    <cellStyle name="Moneda 6" xfId="1902"/>
    <cellStyle name="Moneda 7" xfId="1903"/>
    <cellStyle name="Moneda 8" xfId="1904"/>
    <cellStyle name="Moneda 9" xfId="1905"/>
    <cellStyle name="Monetario" xfId="1906"/>
    <cellStyle name="Monetario 2" xfId="1907"/>
    <cellStyle name="Monetario0" xfId="1908"/>
    <cellStyle name="Monetario0 2" xfId="1909"/>
    <cellStyle name="Neutral 1" xfId="1910"/>
    <cellStyle name="Neutral 10" xfId="1911"/>
    <cellStyle name="Neutral 10 1" xfId="1912"/>
    <cellStyle name="Neutral 11" xfId="1913"/>
    <cellStyle name="Neutral 12" xfId="1914"/>
    <cellStyle name="Neutral 13" xfId="1915"/>
    <cellStyle name="Neutral 2" xfId="1916"/>
    <cellStyle name="Neutral 2 1" xfId="1917"/>
    <cellStyle name="Neutral 2 2" xfId="1918"/>
    <cellStyle name="Neutral 3" xfId="1919"/>
    <cellStyle name="Neutral 3 1" xfId="1920"/>
    <cellStyle name="Neutral 3 2" xfId="1921"/>
    <cellStyle name="Neutral 4" xfId="1922"/>
    <cellStyle name="Neutral 4 1" xfId="1923"/>
    <cellStyle name="Neutral 4 2" xfId="1924"/>
    <cellStyle name="Neutral 5" xfId="1925"/>
    <cellStyle name="Neutral 5 1" xfId="1926"/>
    <cellStyle name="Neutral 6" xfId="1927"/>
    <cellStyle name="Neutral 6 1" xfId="1928"/>
    <cellStyle name="Neutral 7" xfId="1929"/>
    <cellStyle name="Neutral 7 1" xfId="1930"/>
    <cellStyle name="Neutral 8" xfId="1931"/>
    <cellStyle name="Neutral 8 1" xfId="1932"/>
    <cellStyle name="Neutral 9" xfId="1933"/>
    <cellStyle name="Neutral 9 1" xfId="1934"/>
    <cellStyle name="Nor}al" xfId="1935"/>
    <cellStyle name="Normal" xfId="0" builtinId="0"/>
    <cellStyle name="Normal 10" xfId="1936"/>
    <cellStyle name="Normal 10 1" xfId="1937"/>
    <cellStyle name="Normal 10 2" xfId="1938"/>
    <cellStyle name="Normal 10 2 2" xfId="1939"/>
    <cellStyle name="Normal 10 2 2 10" xfId="1940"/>
    <cellStyle name="Normal 10 2 2 11" xfId="1941"/>
    <cellStyle name="Normal 10 2 2 12" xfId="1942"/>
    <cellStyle name="Normal 10 2 2 13" xfId="1943"/>
    <cellStyle name="Normal 10 2 2 14" xfId="1944"/>
    <cellStyle name="Normal 10 2 2 15" xfId="1945"/>
    <cellStyle name="Normal 10 2 2 16" xfId="1946"/>
    <cellStyle name="Normal 10 2 2 17" xfId="1947"/>
    <cellStyle name="Normal 10 2 2 18" xfId="1948"/>
    <cellStyle name="Normal 10 2 2 19" xfId="1949"/>
    <cellStyle name="Normal 10 2 2 2" xfId="1950"/>
    <cellStyle name="Normal 10 2 2 20" xfId="1951"/>
    <cellStyle name="Normal 10 2 2 21" xfId="1952"/>
    <cellStyle name="Normal 10 2 2 22" xfId="1953"/>
    <cellStyle name="Normal 10 2 2 23" xfId="1954"/>
    <cellStyle name="Normal 10 2 2 24" xfId="1955"/>
    <cellStyle name="Normal 10 2 2 25" xfId="1956"/>
    <cellStyle name="Normal 10 2 2 26" xfId="1957"/>
    <cellStyle name="Normal 10 2 2 27" xfId="1958"/>
    <cellStyle name="Normal 10 2 2 28" xfId="1959"/>
    <cellStyle name="Normal 10 2 2 29" xfId="1960"/>
    <cellStyle name="Normal 10 2 2 3" xfId="1961"/>
    <cellStyle name="Normal 10 2 2 30" xfId="1962"/>
    <cellStyle name="Normal 10 2 2 31" xfId="1963"/>
    <cellStyle name="Normal 10 2 2 32" xfId="1964"/>
    <cellStyle name="Normal 10 2 2 33" xfId="1965"/>
    <cellStyle name="Normal 10 2 2 34" xfId="1966"/>
    <cellStyle name="Normal 10 2 2 35" xfId="1967"/>
    <cellStyle name="Normal 10 2 2 36" xfId="1968"/>
    <cellStyle name="Normal 10 2 2 37" xfId="1969"/>
    <cellStyle name="Normal 10 2 2 38" xfId="1970"/>
    <cellStyle name="Normal 10 2 2 39" xfId="1971"/>
    <cellStyle name="Normal 10 2 2 4" xfId="1972"/>
    <cellStyle name="Normal 10 2 2 40" xfId="1973"/>
    <cellStyle name="Normal 10 2 2 41" xfId="1974"/>
    <cellStyle name="Normal 10 2 2 42" xfId="1975"/>
    <cellStyle name="Normal 10 2 2 43" xfId="1976"/>
    <cellStyle name="Normal 10 2 2 44" xfId="1977"/>
    <cellStyle name="Normal 10 2 2 45" xfId="1978"/>
    <cellStyle name="Normal 10 2 2 5" xfId="1979"/>
    <cellStyle name="Normal 10 2 2 6" xfId="1980"/>
    <cellStyle name="Normal 10 2 2 7" xfId="1981"/>
    <cellStyle name="Normal 10 2 2 8" xfId="1982"/>
    <cellStyle name="Normal 10 2 2 9" xfId="1983"/>
    <cellStyle name="Normal 10 3" xfId="1984"/>
    <cellStyle name="Normal 10 3 2" xfId="1985"/>
    <cellStyle name="Normal 10 3 2 10" xfId="1986"/>
    <cellStyle name="Normal 10 3 2 11" xfId="1987"/>
    <cellStyle name="Normal 10 3 2 12" xfId="1988"/>
    <cellStyle name="Normal 10 3 2 13" xfId="1989"/>
    <cellStyle name="Normal 10 3 2 14" xfId="1990"/>
    <cellStyle name="Normal 10 3 2 15" xfId="1991"/>
    <cellStyle name="Normal 10 3 2 16" xfId="1992"/>
    <cellStyle name="Normal 10 3 2 17" xfId="1993"/>
    <cellStyle name="Normal 10 3 2 18" xfId="1994"/>
    <cellStyle name="Normal 10 3 2 19" xfId="1995"/>
    <cellStyle name="Normal 10 3 2 2" xfId="1996"/>
    <cellStyle name="Normal 10 3 2 20" xfId="1997"/>
    <cellStyle name="Normal 10 3 2 21" xfId="1998"/>
    <cellStyle name="Normal 10 3 2 22" xfId="1999"/>
    <cellStyle name="Normal 10 3 2 23" xfId="2000"/>
    <cellStyle name="Normal 10 3 2 24" xfId="2001"/>
    <cellStyle name="Normal 10 3 2 25" xfId="2002"/>
    <cellStyle name="Normal 10 3 2 26" xfId="2003"/>
    <cellStyle name="Normal 10 3 2 27" xfId="2004"/>
    <cellStyle name="Normal 10 3 2 28" xfId="2005"/>
    <cellStyle name="Normal 10 3 2 29" xfId="2006"/>
    <cellStyle name="Normal 10 3 2 3" xfId="2007"/>
    <cellStyle name="Normal 10 3 2 30" xfId="2008"/>
    <cellStyle name="Normal 10 3 2 31" xfId="2009"/>
    <cellStyle name="Normal 10 3 2 32" xfId="2010"/>
    <cellStyle name="Normal 10 3 2 33" xfId="2011"/>
    <cellStyle name="Normal 10 3 2 34" xfId="2012"/>
    <cellStyle name="Normal 10 3 2 35" xfId="2013"/>
    <cellStyle name="Normal 10 3 2 36" xfId="2014"/>
    <cellStyle name="Normal 10 3 2 37" xfId="2015"/>
    <cellStyle name="Normal 10 3 2 38" xfId="2016"/>
    <cellStyle name="Normal 10 3 2 39" xfId="2017"/>
    <cellStyle name="Normal 10 3 2 4" xfId="2018"/>
    <cellStyle name="Normal 10 3 2 40" xfId="2019"/>
    <cellStyle name="Normal 10 3 2 41" xfId="2020"/>
    <cellStyle name="Normal 10 3 2 42" xfId="2021"/>
    <cellStyle name="Normal 10 3 2 43" xfId="2022"/>
    <cellStyle name="Normal 10 3 2 44" xfId="2023"/>
    <cellStyle name="Normal 10 3 2 45" xfId="2024"/>
    <cellStyle name="Normal 10 3 2 5" xfId="2025"/>
    <cellStyle name="Normal 10 3 2 6" xfId="2026"/>
    <cellStyle name="Normal 10 3 2 7" xfId="2027"/>
    <cellStyle name="Normal 10 3 2 8" xfId="2028"/>
    <cellStyle name="Normal 10 3 2 9" xfId="2029"/>
    <cellStyle name="Normal 103 10 2" xfId="2030"/>
    <cellStyle name="Normal 11" xfId="2031"/>
    <cellStyle name="Normal 11 2" xfId="2032"/>
    <cellStyle name="Normal 11 2 2" xfId="2033"/>
    <cellStyle name="Normal 11 2 2 10" xfId="2034"/>
    <cellStyle name="Normal 11 2 2 11" xfId="2035"/>
    <cellStyle name="Normal 11 2 2 12" xfId="2036"/>
    <cellStyle name="Normal 11 2 2 13" xfId="2037"/>
    <cellStyle name="Normal 11 2 2 14" xfId="2038"/>
    <cellStyle name="Normal 11 2 2 15" xfId="2039"/>
    <cellStyle name="Normal 11 2 2 16" xfId="2040"/>
    <cellStyle name="Normal 11 2 2 17" xfId="2041"/>
    <cellStyle name="Normal 11 2 2 18" xfId="2042"/>
    <cellStyle name="Normal 11 2 2 19" xfId="2043"/>
    <cellStyle name="Normal 11 2 2 2" xfId="2044"/>
    <cellStyle name="Normal 11 2 2 20" xfId="2045"/>
    <cellStyle name="Normal 11 2 2 21" xfId="2046"/>
    <cellStyle name="Normal 11 2 2 22" xfId="2047"/>
    <cellStyle name="Normal 11 2 2 23" xfId="2048"/>
    <cellStyle name="Normal 11 2 2 24" xfId="2049"/>
    <cellStyle name="Normal 11 2 2 25" xfId="2050"/>
    <cellStyle name="Normal 11 2 2 26" xfId="2051"/>
    <cellStyle name="Normal 11 2 2 27" xfId="2052"/>
    <cellStyle name="Normal 11 2 2 28" xfId="2053"/>
    <cellStyle name="Normal 11 2 2 29" xfId="2054"/>
    <cellStyle name="Normal 11 2 2 3" xfId="2055"/>
    <cellStyle name="Normal 11 2 2 30" xfId="2056"/>
    <cellStyle name="Normal 11 2 2 31" xfId="2057"/>
    <cellStyle name="Normal 11 2 2 32" xfId="2058"/>
    <cellStyle name="Normal 11 2 2 33" xfId="2059"/>
    <cellStyle name="Normal 11 2 2 34" xfId="2060"/>
    <cellStyle name="Normal 11 2 2 35" xfId="2061"/>
    <cellStyle name="Normal 11 2 2 36" xfId="2062"/>
    <cellStyle name="Normal 11 2 2 37" xfId="2063"/>
    <cellStyle name="Normal 11 2 2 38" xfId="2064"/>
    <cellStyle name="Normal 11 2 2 39" xfId="2065"/>
    <cellStyle name="Normal 11 2 2 4" xfId="2066"/>
    <cellStyle name="Normal 11 2 2 40" xfId="2067"/>
    <cellStyle name="Normal 11 2 2 41" xfId="2068"/>
    <cellStyle name="Normal 11 2 2 42" xfId="2069"/>
    <cellStyle name="Normal 11 2 2 43" xfId="2070"/>
    <cellStyle name="Normal 11 2 2 44" xfId="2071"/>
    <cellStyle name="Normal 11 2 2 45" xfId="2072"/>
    <cellStyle name="Normal 11 2 2 5" xfId="2073"/>
    <cellStyle name="Normal 11 2 2 6" xfId="2074"/>
    <cellStyle name="Normal 11 2 2 7" xfId="2075"/>
    <cellStyle name="Normal 11 2 2 8" xfId="2076"/>
    <cellStyle name="Normal 11 2 2 9" xfId="2077"/>
    <cellStyle name="Normal 11 3" xfId="2078"/>
    <cellStyle name="Normal 11 3 2" xfId="2079"/>
    <cellStyle name="Normal 11 3 2 10" xfId="2080"/>
    <cellStyle name="Normal 11 3 2 11" xfId="2081"/>
    <cellStyle name="Normal 11 3 2 12" xfId="2082"/>
    <cellStyle name="Normal 11 3 2 13" xfId="2083"/>
    <cellStyle name="Normal 11 3 2 14" xfId="2084"/>
    <cellStyle name="Normal 11 3 2 15" xfId="2085"/>
    <cellStyle name="Normal 11 3 2 16" xfId="2086"/>
    <cellStyle name="Normal 11 3 2 17" xfId="2087"/>
    <cellStyle name="Normal 11 3 2 18" xfId="2088"/>
    <cellStyle name="Normal 11 3 2 19" xfId="2089"/>
    <cellStyle name="Normal 11 3 2 2" xfId="2090"/>
    <cellStyle name="Normal 11 3 2 20" xfId="2091"/>
    <cellStyle name="Normal 11 3 2 21" xfId="2092"/>
    <cellStyle name="Normal 11 3 2 22" xfId="2093"/>
    <cellStyle name="Normal 11 3 2 23" xfId="2094"/>
    <cellStyle name="Normal 11 3 2 24" xfId="2095"/>
    <cellStyle name="Normal 11 3 2 25" xfId="2096"/>
    <cellStyle name="Normal 11 3 2 26" xfId="2097"/>
    <cellStyle name="Normal 11 3 2 27" xfId="2098"/>
    <cellStyle name="Normal 11 3 2 28" xfId="2099"/>
    <cellStyle name="Normal 11 3 2 29" xfId="2100"/>
    <cellStyle name="Normal 11 3 2 3" xfId="2101"/>
    <cellStyle name="Normal 11 3 2 30" xfId="2102"/>
    <cellStyle name="Normal 11 3 2 31" xfId="2103"/>
    <cellStyle name="Normal 11 3 2 32" xfId="2104"/>
    <cellStyle name="Normal 11 3 2 33" xfId="2105"/>
    <cellStyle name="Normal 11 3 2 34" xfId="2106"/>
    <cellStyle name="Normal 11 3 2 35" xfId="2107"/>
    <cellStyle name="Normal 11 3 2 36" xfId="2108"/>
    <cellStyle name="Normal 11 3 2 37" xfId="2109"/>
    <cellStyle name="Normal 11 3 2 38" xfId="2110"/>
    <cellStyle name="Normal 11 3 2 39" xfId="2111"/>
    <cellStyle name="Normal 11 3 2 4" xfId="2112"/>
    <cellStyle name="Normal 11 3 2 40" xfId="2113"/>
    <cellStyle name="Normal 11 3 2 41" xfId="2114"/>
    <cellStyle name="Normal 11 3 2 42" xfId="2115"/>
    <cellStyle name="Normal 11 3 2 43" xfId="2116"/>
    <cellStyle name="Normal 11 3 2 44" xfId="2117"/>
    <cellStyle name="Normal 11 3 2 45" xfId="2118"/>
    <cellStyle name="Normal 11 3 2 5" xfId="2119"/>
    <cellStyle name="Normal 11 3 2 6" xfId="2120"/>
    <cellStyle name="Normal 11 3 2 7" xfId="2121"/>
    <cellStyle name="Normal 11 3 2 8" xfId="2122"/>
    <cellStyle name="Normal 11 3 2 9" xfId="2123"/>
    <cellStyle name="Normal 12" xfId="2124"/>
    <cellStyle name="Normal 12 2" xfId="2125"/>
    <cellStyle name="Normal 12 2 2" xfId="2126"/>
    <cellStyle name="Normal 12 2 2 10" xfId="2127"/>
    <cellStyle name="Normal 12 2 2 11" xfId="2128"/>
    <cellStyle name="Normal 12 2 2 12" xfId="2129"/>
    <cellStyle name="Normal 12 2 2 13" xfId="2130"/>
    <cellStyle name="Normal 12 2 2 14" xfId="2131"/>
    <cellStyle name="Normal 12 2 2 15" xfId="2132"/>
    <cellStyle name="Normal 12 2 2 16" xfId="2133"/>
    <cellStyle name="Normal 12 2 2 17" xfId="2134"/>
    <cellStyle name="Normal 12 2 2 18" xfId="2135"/>
    <cellStyle name="Normal 12 2 2 19" xfId="2136"/>
    <cellStyle name="Normal 12 2 2 2" xfId="2137"/>
    <cellStyle name="Normal 12 2 2 20" xfId="2138"/>
    <cellStyle name="Normal 12 2 2 21" xfId="2139"/>
    <cellStyle name="Normal 12 2 2 22" xfId="2140"/>
    <cellStyle name="Normal 12 2 2 23" xfId="2141"/>
    <cellStyle name="Normal 12 2 2 24" xfId="2142"/>
    <cellStyle name="Normal 12 2 2 25" xfId="2143"/>
    <cellStyle name="Normal 12 2 2 26" xfId="2144"/>
    <cellStyle name="Normal 12 2 2 27" xfId="2145"/>
    <cellStyle name="Normal 12 2 2 28" xfId="2146"/>
    <cellStyle name="Normal 12 2 2 29" xfId="2147"/>
    <cellStyle name="Normal 12 2 2 3" xfId="2148"/>
    <cellStyle name="Normal 12 2 2 30" xfId="2149"/>
    <cellStyle name="Normal 12 2 2 31" xfId="2150"/>
    <cellStyle name="Normal 12 2 2 32" xfId="2151"/>
    <cellStyle name="Normal 12 2 2 33" xfId="2152"/>
    <cellStyle name="Normal 12 2 2 34" xfId="2153"/>
    <cellStyle name="Normal 12 2 2 35" xfId="2154"/>
    <cellStyle name="Normal 12 2 2 36" xfId="2155"/>
    <cellStyle name="Normal 12 2 2 37" xfId="2156"/>
    <cellStyle name="Normal 12 2 2 38" xfId="2157"/>
    <cellStyle name="Normal 12 2 2 39" xfId="2158"/>
    <cellStyle name="Normal 12 2 2 4" xfId="2159"/>
    <cellStyle name="Normal 12 2 2 40" xfId="2160"/>
    <cellStyle name="Normal 12 2 2 41" xfId="2161"/>
    <cellStyle name="Normal 12 2 2 42" xfId="2162"/>
    <cellStyle name="Normal 12 2 2 43" xfId="2163"/>
    <cellStyle name="Normal 12 2 2 44" xfId="2164"/>
    <cellStyle name="Normal 12 2 2 45" xfId="2165"/>
    <cellStyle name="Normal 12 2 2 5" xfId="2166"/>
    <cellStyle name="Normal 12 2 2 6" xfId="2167"/>
    <cellStyle name="Normal 12 2 2 7" xfId="2168"/>
    <cellStyle name="Normal 12 2 2 8" xfId="2169"/>
    <cellStyle name="Normal 12 2 2 9" xfId="2170"/>
    <cellStyle name="Normal 12 3" xfId="2171"/>
    <cellStyle name="Normal 12 3 2" xfId="2172"/>
    <cellStyle name="Normal 12 3 2 10" xfId="2173"/>
    <cellStyle name="Normal 12 3 2 11" xfId="2174"/>
    <cellStyle name="Normal 12 3 2 12" xfId="2175"/>
    <cellStyle name="Normal 12 3 2 13" xfId="2176"/>
    <cellStyle name="Normal 12 3 2 14" xfId="2177"/>
    <cellStyle name="Normal 12 3 2 15" xfId="2178"/>
    <cellStyle name="Normal 12 3 2 16" xfId="2179"/>
    <cellStyle name="Normal 12 3 2 17" xfId="2180"/>
    <cellStyle name="Normal 12 3 2 18" xfId="2181"/>
    <cellStyle name="Normal 12 3 2 19" xfId="2182"/>
    <cellStyle name="Normal 12 3 2 2" xfId="2183"/>
    <cellStyle name="Normal 12 3 2 20" xfId="2184"/>
    <cellStyle name="Normal 12 3 2 21" xfId="2185"/>
    <cellStyle name="Normal 12 3 2 22" xfId="2186"/>
    <cellStyle name="Normal 12 3 2 23" xfId="2187"/>
    <cellStyle name="Normal 12 3 2 24" xfId="2188"/>
    <cellStyle name="Normal 12 3 2 25" xfId="2189"/>
    <cellStyle name="Normal 12 3 2 26" xfId="2190"/>
    <cellStyle name="Normal 12 3 2 27" xfId="2191"/>
    <cellStyle name="Normal 12 3 2 28" xfId="2192"/>
    <cellStyle name="Normal 12 3 2 29" xfId="2193"/>
    <cellStyle name="Normal 12 3 2 3" xfId="2194"/>
    <cellStyle name="Normal 12 3 2 30" xfId="2195"/>
    <cellStyle name="Normal 12 3 2 31" xfId="2196"/>
    <cellStyle name="Normal 12 3 2 32" xfId="2197"/>
    <cellStyle name="Normal 12 3 2 33" xfId="2198"/>
    <cellStyle name="Normal 12 3 2 34" xfId="2199"/>
    <cellStyle name="Normal 12 3 2 35" xfId="2200"/>
    <cellStyle name="Normal 12 3 2 36" xfId="2201"/>
    <cellStyle name="Normal 12 3 2 37" xfId="2202"/>
    <cellStyle name="Normal 12 3 2 38" xfId="2203"/>
    <cellStyle name="Normal 12 3 2 39" xfId="2204"/>
    <cellStyle name="Normal 12 3 2 4" xfId="2205"/>
    <cellStyle name="Normal 12 3 2 40" xfId="2206"/>
    <cellStyle name="Normal 12 3 2 41" xfId="2207"/>
    <cellStyle name="Normal 12 3 2 42" xfId="2208"/>
    <cellStyle name="Normal 12 3 2 43" xfId="2209"/>
    <cellStyle name="Normal 12 3 2 44" xfId="2210"/>
    <cellStyle name="Normal 12 3 2 45" xfId="2211"/>
    <cellStyle name="Normal 12 3 2 5" xfId="2212"/>
    <cellStyle name="Normal 12 3 2 6" xfId="2213"/>
    <cellStyle name="Normal 12 3 2 7" xfId="2214"/>
    <cellStyle name="Normal 12 3 2 8" xfId="2215"/>
    <cellStyle name="Normal 12 3 2 9" xfId="2216"/>
    <cellStyle name="Normal 13" xfId="2217"/>
    <cellStyle name="Normal 13 2" xfId="2218"/>
    <cellStyle name="Normal 13 2 2" xfId="2219"/>
    <cellStyle name="Normal 13 2 2 10" xfId="2220"/>
    <cellStyle name="Normal 13 2 2 11" xfId="2221"/>
    <cellStyle name="Normal 13 2 2 12" xfId="2222"/>
    <cellStyle name="Normal 13 2 2 13" xfId="2223"/>
    <cellStyle name="Normal 13 2 2 14" xfId="2224"/>
    <cellStyle name="Normal 13 2 2 15" xfId="2225"/>
    <cellStyle name="Normal 13 2 2 16" xfId="2226"/>
    <cellStyle name="Normal 13 2 2 17" xfId="2227"/>
    <cellStyle name="Normal 13 2 2 18" xfId="2228"/>
    <cellStyle name="Normal 13 2 2 19" xfId="2229"/>
    <cellStyle name="Normal 13 2 2 2" xfId="2230"/>
    <cellStyle name="Normal 13 2 2 20" xfId="2231"/>
    <cellStyle name="Normal 13 2 2 21" xfId="2232"/>
    <cellStyle name="Normal 13 2 2 22" xfId="2233"/>
    <cellStyle name="Normal 13 2 2 23" xfId="2234"/>
    <cellStyle name="Normal 13 2 2 24" xfId="2235"/>
    <cellStyle name="Normal 13 2 2 25" xfId="2236"/>
    <cellStyle name="Normal 13 2 2 26" xfId="2237"/>
    <cellStyle name="Normal 13 2 2 27" xfId="2238"/>
    <cellStyle name="Normal 13 2 2 28" xfId="2239"/>
    <cellStyle name="Normal 13 2 2 29" xfId="2240"/>
    <cellStyle name="Normal 13 2 2 3" xfId="2241"/>
    <cellStyle name="Normal 13 2 2 30" xfId="2242"/>
    <cellStyle name="Normal 13 2 2 31" xfId="2243"/>
    <cellStyle name="Normal 13 2 2 32" xfId="2244"/>
    <cellStyle name="Normal 13 2 2 33" xfId="2245"/>
    <cellStyle name="Normal 13 2 2 34" xfId="2246"/>
    <cellStyle name="Normal 13 2 2 35" xfId="2247"/>
    <cellStyle name="Normal 13 2 2 36" xfId="2248"/>
    <cellStyle name="Normal 13 2 2 37" xfId="2249"/>
    <cellStyle name="Normal 13 2 2 38" xfId="2250"/>
    <cellStyle name="Normal 13 2 2 39" xfId="2251"/>
    <cellStyle name="Normal 13 2 2 4" xfId="2252"/>
    <cellStyle name="Normal 13 2 2 40" xfId="2253"/>
    <cellStyle name="Normal 13 2 2 41" xfId="2254"/>
    <cellStyle name="Normal 13 2 2 42" xfId="2255"/>
    <cellStyle name="Normal 13 2 2 43" xfId="2256"/>
    <cellStyle name="Normal 13 2 2 44" xfId="2257"/>
    <cellStyle name="Normal 13 2 2 45" xfId="2258"/>
    <cellStyle name="Normal 13 2 2 5" xfId="2259"/>
    <cellStyle name="Normal 13 2 2 6" xfId="2260"/>
    <cellStyle name="Normal 13 2 2 7" xfId="2261"/>
    <cellStyle name="Normal 13 2 2 8" xfId="2262"/>
    <cellStyle name="Normal 13 2 2 9" xfId="2263"/>
    <cellStyle name="Normal 13 3" xfId="2264"/>
    <cellStyle name="Normal 13 3 2" xfId="2265"/>
    <cellStyle name="Normal 13 3 2 10" xfId="2266"/>
    <cellStyle name="Normal 13 3 2 11" xfId="2267"/>
    <cellStyle name="Normal 13 3 2 12" xfId="2268"/>
    <cellStyle name="Normal 13 3 2 13" xfId="2269"/>
    <cellStyle name="Normal 13 3 2 14" xfId="2270"/>
    <cellStyle name="Normal 13 3 2 15" xfId="2271"/>
    <cellStyle name="Normal 13 3 2 16" xfId="2272"/>
    <cellStyle name="Normal 13 3 2 17" xfId="2273"/>
    <cellStyle name="Normal 13 3 2 18" xfId="2274"/>
    <cellStyle name="Normal 13 3 2 19" xfId="2275"/>
    <cellStyle name="Normal 13 3 2 2" xfId="2276"/>
    <cellStyle name="Normal 13 3 2 20" xfId="2277"/>
    <cellStyle name="Normal 13 3 2 21" xfId="2278"/>
    <cellStyle name="Normal 13 3 2 22" xfId="2279"/>
    <cellStyle name="Normal 13 3 2 23" xfId="2280"/>
    <cellStyle name="Normal 13 3 2 24" xfId="2281"/>
    <cellStyle name="Normal 13 3 2 25" xfId="2282"/>
    <cellStyle name="Normal 13 3 2 26" xfId="2283"/>
    <cellStyle name="Normal 13 3 2 27" xfId="2284"/>
    <cellStyle name="Normal 13 3 2 28" xfId="2285"/>
    <cellStyle name="Normal 13 3 2 29" xfId="2286"/>
    <cellStyle name="Normal 13 3 2 3" xfId="2287"/>
    <cellStyle name="Normal 13 3 2 30" xfId="2288"/>
    <cellStyle name="Normal 13 3 2 31" xfId="2289"/>
    <cellStyle name="Normal 13 3 2 32" xfId="2290"/>
    <cellStyle name="Normal 13 3 2 33" xfId="2291"/>
    <cellStyle name="Normal 13 3 2 34" xfId="2292"/>
    <cellStyle name="Normal 13 3 2 35" xfId="2293"/>
    <cellStyle name="Normal 13 3 2 36" xfId="2294"/>
    <cellStyle name="Normal 13 3 2 37" xfId="2295"/>
    <cellStyle name="Normal 13 3 2 38" xfId="2296"/>
    <cellStyle name="Normal 13 3 2 39" xfId="2297"/>
    <cellStyle name="Normal 13 3 2 4" xfId="2298"/>
    <cellStyle name="Normal 13 3 2 40" xfId="2299"/>
    <cellStyle name="Normal 13 3 2 41" xfId="2300"/>
    <cellStyle name="Normal 13 3 2 42" xfId="2301"/>
    <cellStyle name="Normal 13 3 2 43" xfId="2302"/>
    <cellStyle name="Normal 13 3 2 44" xfId="2303"/>
    <cellStyle name="Normal 13 3 2 45" xfId="2304"/>
    <cellStyle name="Normal 13 3 2 5" xfId="2305"/>
    <cellStyle name="Normal 13 3 2 6" xfId="2306"/>
    <cellStyle name="Normal 13 3 2 7" xfId="2307"/>
    <cellStyle name="Normal 13 3 2 8" xfId="2308"/>
    <cellStyle name="Normal 13 3 2 9" xfId="2309"/>
    <cellStyle name="Normal 130" xfId="2310"/>
    <cellStyle name="Normal 130 1" xfId="2311"/>
    <cellStyle name="Normal 131" xfId="2312"/>
    <cellStyle name="Normal 131 1" xfId="2313"/>
    <cellStyle name="Normal 132" xfId="2314"/>
    <cellStyle name="Normal 132 1" xfId="2315"/>
    <cellStyle name="Normal 14" xfId="2316"/>
    <cellStyle name="Normal 14 2" xfId="2317"/>
    <cellStyle name="Normal 14 2 10" xfId="2318"/>
    <cellStyle name="Normal 14 2 11" xfId="2319"/>
    <cellStyle name="Normal 14 2 12" xfId="2320"/>
    <cellStyle name="Normal 14 2 13" xfId="2321"/>
    <cellStyle name="Normal 14 2 14" xfId="2322"/>
    <cellStyle name="Normal 14 2 15" xfId="2323"/>
    <cellStyle name="Normal 14 2 16" xfId="2324"/>
    <cellStyle name="Normal 14 2 17" xfId="2325"/>
    <cellStyle name="Normal 14 2 18" xfId="2326"/>
    <cellStyle name="Normal 14 2 19" xfId="2327"/>
    <cellStyle name="Normal 14 2 2" xfId="2328"/>
    <cellStyle name="Normal 14 2 20" xfId="2329"/>
    <cellStyle name="Normal 14 2 21" xfId="2330"/>
    <cellStyle name="Normal 14 2 22" xfId="2331"/>
    <cellStyle name="Normal 14 2 23" xfId="2332"/>
    <cellStyle name="Normal 14 2 24" xfId="2333"/>
    <cellStyle name="Normal 14 2 25" xfId="2334"/>
    <cellStyle name="Normal 14 2 26" xfId="2335"/>
    <cellStyle name="Normal 14 2 27" xfId="2336"/>
    <cellStyle name="Normal 14 2 28" xfId="2337"/>
    <cellStyle name="Normal 14 2 29" xfId="2338"/>
    <cellStyle name="Normal 14 2 3" xfId="2339"/>
    <cellStyle name="Normal 14 2 30" xfId="2340"/>
    <cellStyle name="Normal 14 2 31" xfId="2341"/>
    <cellStyle name="Normal 14 2 32" xfId="2342"/>
    <cellStyle name="Normal 14 2 33" xfId="2343"/>
    <cellStyle name="Normal 14 2 34" xfId="2344"/>
    <cellStyle name="Normal 14 2 35" xfId="2345"/>
    <cellStyle name="Normal 14 2 36" xfId="2346"/>
    <cellStyle name="Normal 14 2 37" xfId="2347"/>
    <cellStyle name="Normal 14 2 38" xfId="2348"/>
    <cellStyle name="Normal 14 2 39" xfId="2349"/>
    <cellStyle name="Normal 14 2 4" xfId="2350"/>
    <cellStyle name="Normal 14 2 40" xfId="2351"/>
    <cellStyle name="Normal 14 2 41" xfId="2352"/>
    <cellStyle name="Normal 14 2 42" xfId="2353"/>
    <cellStyle name="Normal 14 2 43" xfId="2354"/>
    <cellStyle name="Normal 14 2 44" xfId="2355"/>
    <cellStyle name="Normal 14 2 45" xfId="2356"/>
    <cellStyle name="Normal 14 2 5" xfId="2357"/>
    <cellStyle name="Normal 14 2 6" xfId="2358"/>
    <cellStyle name="Normal 14 2 7" xfId="2359"/>
    <cellStyle name="Normal 14 2 8" xfId="2360"/>
    <cellStyle name="Normal 14 2 9" xfId="2361"/>
    <cellStyle name="Normal 15" xfId="2362"/>
    <cellStyle name="Normal 15 2" xfId="2363"/>
    <cellStyle name="Normal 15 2 10" xfId="2364"/>
    <cellStyle name="Normal 15 2 11" xfId="2365"/>
    <cellStyle name="Normal 15 2 12" xfId="2366"/>
    <cellStyle name="Normal 15 2 13" xfId="2367"/>
    <cellStyle name="Normal 15 2 14" xfId="2368"/>
    <cellStyle name="Normal 15 2 15" xfId="2369"/>
    <cellStyle name="Normal 15 2 16" xfId="2370"/>
    <cellStyle name="Normal 15 2 17" xfId="2371"/>
    <cellStyle name="Normal 15 2 18" xfId="2372"/>
    <cellStyle name="Normal 15 2 19" xfId="2373"/>
    <cellStyle name="Normal 15 2 2" xfId="2374"/>
    <cellStyle name="Normal 15 2 20" xfId="2375"/>
    <cellStyle name="Normal 15 2 21" xfId="2376"/>
    <cellStyle name="Normal 15 2 22" xfId="2377"/>
    <cellStyle name="Normal 15 2 23" xfId="2378"/>
    <cellStyle name="Normal 15 2 24" xfId="2379"/>
    <cellStyle name="Normal 15 2 25" xfId="2380"/>
    <cellStyle name="Normal 15 2 26" xfId="2381"/>
    <cellStyle name="Normal 15 2 27" xfId="2382"/>
    <cellStyle name="Normal 15 2 28" xfId="2383"/>
    <cellStyle name="Normal 15 2 29" xfId="2384"/>
    <cellStyle name="Normal 15 2 3" xfId="2385"/>
    <cellStyle name="Normal 15 2 30" xfId="2386"/>
    <cellStyle name="Normal 15 2 31" xfId="2387"/>
    <cellStyle name="Normal 15 2 32" xfId="2388"/>
    <cellStyle name="Normal 15 2 33" xfId="2389"/>
    <cellStyle name="Normal 15 2 34" xfId="2390"/>
    <cellStyle name="Normal 15 2 35" xfId="2391"/>
    <cellStyle name="Normal 15 2 36" xfId="2392"/>
    <cellStyle name="Normal 15 2 37" xfId="2393"/>
    <cellStyle name="Normal 15 2 38" xfId="2394"/>
    <cellStyle name="Normal 15 2 39" xfId="2395"/>
    <cellStyle name="Normal 15 2 4" xfId="2396"/>
    <cellStyle name="Normal 15 2 40" xfId="2397"/>
    <cellStyle name="Normal 15 2 41" xfId="2398"/>
    <cellStyle name="Normal 15 2 42" xfId="2399"/>
    <cellStyle name="Normal 15 2 43" xfId="2400"/>
    <cellStyle name="Normal 15 2 44" xfId="2401"/>
    <cellStyle name="Normal 15 2 45" xfId="2402"/>
    <cellStyle name="Normal 15 2 5" xfId="2403"/>
    <cellStyle name="Normal 15 2 6" xfId="2404"/>
    <cellStyle name="Normal 15 2 7" xfId="2405"/>
    <cellStyle name="Normal 15 2 8" xfId="2406"/>
    <cellStyle name="Normal 15 2 9" xfId="2407"/>
    <cellStyle name="Normal 16" xfId="2408"/>
    <cellStyle name="Normal 17" xfId="2409"/>
    <cellStyle name="Normal 17 2" xfId="2410"/>
    <cellStyle name="Normal 17 2 10" xfId="2411"/>
    <cellStyle name="Normal 17 2 11" xfId="2412"/>
    <cellStyle name="Normal 17 2 12" xfId="2413"/>
    <cellStyle name="Normal 17 2 13" xfId="2414"/>
    <cellStyle name="Normal 17 2 14" xfId="2415"/>
    <cellStyle name="Normal 17 2 15" xfId="2416"/>
    <cellStyle name="Normal 17 2 16" xfId="2417"/>
    <cellStyle name="Normal 17 2 17" xfId="2418"/>
    <cellStyle name="Normal 17 2 18" xfId="2419"/>
    <cellStyle name="Normal 17 2 19" xfId="2420"/>
    <cellStyle name="Normal 17 2 2" xfId="2421"/>
    <cellStyle name="Normal 17 2 20" xfId="2422"/>
    <cellStyle name="Normal 17 2 21" xfId="2423"/>
    <cellStyle name="Normal 17 2 22" xfId="2424"/>
    <cellStyle name="Normal 17 2 23" xfId="2425"/>
    <cellStyle name="Normal 17 2 24" xfId="2426"/>
    <cellStyle name="Normal 17 2 25" xfId="2427"/>
    <cellStyle name="Normal 17 2 26" xfId="2428"/>
    <cellStyle name="Normal 17 2 27" xfId="2429"/>
    <cellStyle name="Normal 17 2 28" xfId="2430"/>
    <cellStyle name="Normal 17 2 29" xfId="2431"/>
    <cellStyle name="Normal 17 2 3" xfId="2432"/>
    <cellStyle name="Normal 17 2 30" xfId="2433"/>
    <cellStyle name="Normal 17 2 31" xfId="2434"/>
    <cellStyle name="Normal 17 2 32" xfId="2435"/>
    <cellStyle name="Normal 17 2 33" xfId="2436"/>
    <cellStyle name="Normal 17 2 34" xfId="2437"/>
    <cellStyle name="Normal 17 2 35" xfId="2438"/>
    <cellStyle name="Normal 17 2 36" xfId="2439"/>
    <cellStyle name="Normal 17 2 37" xfId="2440"/>
    <cellStyle name="Normal 17 2 38" xfId="2441"/>
    <cellStyle name="Normal 17 2 39" xfId="2442"/>
    <cellStyle name="Normal 17 2 4" xfId="2443"/>
    <cellStyle name="Normal 17 2 40" xfId="2444"/>
    <cellStyle name="Normal 17 2 41" xfId="2445"/>
    <cellStyle name="Normal 17 2 42" xfId="2446"/>
    <cellStyle name="Normal 17 2 43" xfId="2447"/>
    <cellStyle name="Normal 17 2 44" xfId="2448"/>
    <cellStyle name="Normal 17 2 45" xfId="2449"/>
    <cellStyle name="Normal 17 2 5" xfId="2450"/>
    <cellStyle name="Normal 17 2 6" xfId="2451"/>
    <cellStyle name="Normal 17 2 7" xfId="2452"/>
    <cellStyle name="Normal 17 2 8" xfId="2453"/>
    <cellStyle name="Normal 17 2 9" xfId="2454"/>
    <cellStyle name="Normal 18" xfId="2455"/>
    <cellStyle name="Normal 18 2" xfId="2456"/>
    <cellStyle name="Normal 18 2 10" xfId="2457"/>
    <cellStyle name="Normal 18 2 11" xfId="2458"/>
    <cellStyle name="Normal 18 2 12" xfId="2459"/>
    <cellStyle name="Normal 18 2 13" xfId="2460"/>
    <cellStyle name="Normal 18 2 14" xfId="2461"/>
    <cellStyle name="Normal 18 2 15" xfId="2462"/>
    <cellStyle name="Normal 18 2 16" xfId="2463"/>
    <cellStyle name="Normal 18 2 17" xfId="2464"/>
    <cellStyle name="Normal 18 2 18" xfId="2465"/>
    <cellStyle name="Normal 18 2 19" xfId="2466"/>
    <cellStyle name="Normal 18 2 2" xfId="2467"/>
    <cellStyle name="Normal 18 2 20" xfId="2468"/>
    <cellStyle name="Normal 18 2 21" xfId="2469"/>
    <cellStyle name="Normal 18 2 22" xfId="2470"/>
    <cellStyle name="Normal 18 2 23" xfId="2471"/>
    <cellStyle name="Normal 18 2 24" xfId="2472"/>
    <cellStyle name="Normal 18 2 25" xfId="2473"/>
    <cellStyle name="Normal 18 2 26" xfId="2474"/>
    <cellStyle name="Normal 18 2 27" xfId="2475"/>
    <cellStyle name="Normal 18 2 28" xfId="2476"/>
    <cellStyle name="Normal 18 2 29" xfId="2477"/>
    <cellStyle name="Normal 18 2 3" xfId="2478"/>
    <cellStyle name="Normal 18 2 30" xfId="2479"/>
    <cellStyle name="Normal 18 2 31" xfId="2480"/>
    <cellStyle name="Normal 18 2 32" xfId="2481"/>
    <cellStyle name="Normal 18 2 33" xfId="2482"/>
    <cellStyle name="Normal 18 2 34" xfId="2483"/>
    <cellStyle name="Normal 18 2 35" xfId="2484"/>
    <cellStyle name="Normal 18 2 36" xfId="2485"/>
    <cellStyle name="Normal 18 2 37" xfId="2486"/>
    <cellStyle name="Normal 18 2 38" xfId="2487"/>
    <cellStyle name="Normal 18 2 39" xfId="2488"/>
    <cellStyle name="Normal 18 2 4" xfId="2489"/>
    <cellStyle name="Normal 18 2 40" xfId="2490"/>
    <cellStyle name="Normal 18 2 41" xfId="2491"/>
    <cellStyle name="Normal 18 2 42" xfId="2492"/>
    <cellStyle name="Normal 18 2 43" xfId="2493"/>
    <cellStyle name="Normal 18 2 44" xfId="2494"/>
    <cellStyle name="Normal 18 2 45" xfId="2495"/>
    <cellStyle name="Normal 18 2 5" xfId="2496"/>
    <cellStyle name="Normal 18 2 6" xfId="2497"/>
    <cellStyle name="Normal 18 2 7" xfId="2498"/>
    <cellStyle name="Normal 18 2 8" xfId="2499"/>
    <cellStyle name="Normal 18 2 9" xfId="2500"/>
    <cellStyle name="Normal 19" xfId="2501"/>
    <cellStyle name="Normal 19 2" xfId="2502"/>
    <cellStyle name="Normal 19 2 10" xfId="2503"/>
    <cellStyle name="Normal 19 2 11" xfId="2504"/>
    <cellStyle name="Normal 19 2 12" xfId="2505"/>
    <cellStyle name="Normal 19 2 13" xfId="2506"/>
    <cellStyle name="Normal 19 2 14" xfId="2507"/>
    <cellStyle name="Normal 19 2 15" xfId="2508"/>
    <cellStyle name="Normal 19 2 16" xfId="2509"/>
    <cellStyle name="Normal 19 2 17" xfId="2510"/>
    <cellStyle name="Normal 19 2 18" xfId="2511"/>
    <cellStyle name="Normal 19 2 19" xfId="2512"/>
    <cellStyle name="Normal 19 2 2" xfId="2513"/>
    <cellStyle name="Normal 19 2 20" xfId="2514"/>
    <cellStyle name="Normal 19 2 21" xfId="2515"/>
    <cellStyle name="Normal 19 2 22" xfId="2516"/>
    <cellStyle name="Normal 19 2 23" xfId="2517"/>
    <cellStyle name="Normal 19 2 24" xfId="2518"/>
    <cellStyle name="Normal 19 2 25" xfId="2519"/>
    <cellStyle name="Normal 19 2 26" xfId="2520"/>
    <cellStyle name="Normal 19 2 27" xfId="2521"/>
    <cellStyle name="Normal 19 2 28" xfId="2522"/>
    <cellStyle name="Normal 19 2 29" xfId="2523"/>
    <cellStyle name="Normal 19 2 3" xfId="2524"/>
    <cellStyle name="Normal 19 2 30" xfId="2525"/>
    <cellStyle name="Normal 19 2 31" xfId="2526"/>
    <cellStyle name="Normal 19 2 32" xfId="2527"/>
    <cellStyle name="Normal 19 2 33" xfId="2528"/>
    <cellStyle name="Normal 19 2 34" xfId="2529"/>
    <cellStyle name="Normal 19 2 35" xfId="2530"/>
    <cellStyle name="Normal 19 2 36" xfId="2531"/>
    <cellStyle name="Normal 19 2 37" xfId="2532"/>
    <cellStyle name="Normal 19 2 38" xfId="2533"/>
    <cellStyle name="Normal 19 2 39" xfId="2534"/>
    <cellStyle name="Normal 19 2 4" xfId="2535"/>
    <cellStyle name="Normal 19 2 40" xfId="2536"/>
    <cellStyle name="Normal 19 2 41" xfId="2537"/>
    <cellStyle name="Normal 19 2 42" xfId="2538"/>
    <cellStyle name="Normal 19 2 43" xfId="2539"/>
    <cellStyle name="Normal 19 2 44" xfId="2540"/>
    <cellStyle name="Normal 19 2 45" xfId="2541"/>
    <cellStyle name="Normal 19 2 5" xfId="2542"/>
    <cellStyle name="Normal 19 2 6" xfId="2543"/>
    <cellStyle name="Normal 19 2 7" xfId="2544"/>
    <cellStyle name="Normal 19 2 8" xfId="2545"/>
    <cellStyle name="Normal 19 2 9" xfId="2546"/>
    <cellStyle name="Normal 2" xfId="2547"/>
    <cellStyle name="Normal 2 1" xfId="2548"/>
    <cellStyle name="Normal 2 10" xfId="2549"/>
    <cellStyle name="Normal 2 10 1" xfId="2550"/>
    <cellStyle name="Normal 2 10 10" xfId="2551"/>
    <cellStyle name="Normal 2 10 11" xfId="2552"/>
    <cellStyle name="Normal 2 10 12" xfId="2553"/>
    <cellStyle name="Normal 2 10 13" xfId="2554"/>
    <cellStyle name="Normal 2 10 14" xfId="2555"/>
    <cellStyle name="Normal 2 10 15" xfId="2556"/>
    <cellStyle name="Normal 2 10 16" xfId="2557"/>
    <cellStyle name="Normal 2 10 17" xfId="2558"/>
    <cellStyle name="Normal 2 10 18" xfId="2559"/>
    <cellStyle name="Normal 2 10 19" xfId="2560"/>
    <cellStyle name="Normal 2 10 2" xfId="2561"/>
    <cellStyle name="Normal 2 10 20" xfId="2562"/>
    <cellStyle name="Normal 2 10 21" xfId="2563"/>
    <cellStyle name="Normal 2 10 22" xfId="2564"/>
    <cellStyle name="Normal 2 10 23" xfId="2565"/>
    <cellStyle name="Normal 2 10 24" xfId="2566"/>
    <cellStyle name="Normal 2 10 25" xfId="2567"/>
    <cellStyle name="Normal 2 10 26" xfId="2568"/>
    <cellStyle name="Normal 2 10 27" xfId="2569"/>
    <cellStyle name="Normal 2 10 28" xfId="2570"/>
    <cellStyle name="Normal 2 10 29" xfId="2571"/>
    <cellStyle name="Normal 2 10 3" xfId="2572"/>
    <cellStyle name="Normal 2 10 30" xfId="2573"/>
    <cellStyle name="Normal 2 10 31" xfId="2574"/>
    <cellStyle name="Normal 2 10 32" xfId="2575"/>
    <cellStyle name="Normal 2 10 33" xfId="2576"/>
    <cellStyle name="Normal 2 10 34" xfId="2577"/>
    <cellStyle name="Normal 2 10 35" xfId="2578"/>
    <cellStyle name="Normal 2 10 36" xfId="2579"/>
    <cellStyle name="Normal 2 10 37" xfId="2580"/>
    <cellStyle name="Normal 2 10 38" xfId="2581"/>
    <cellStyle name="Normal 2 10 39" xfId="2582"/>
    <cellStyle name="Normal 2 10 4" xfId="2583"/>
    <cellStyle name="Normal 2 10 40" xfId="2584"/>
    <cellStyle name="Normal 2 10 41" xfId="2585"/>
    <cellStyle name="Normal 2 10 42" xfId="2586"/>
    <cellStyle name="Normal 2 10 43" xfId="2587"/>
    <cellStyle name="Normal 2 10 44" xfId="2588"/>
    <cellStyle name="Normal 2 10 45" xfId="2589"/>
    <cellStyle name="Normal 2 10 5" xfId="2590"/>
    <cellStyle name="Normal 2 10 6" xfId="2591"/>
    <cellStyle name="Normal 2 10 7" xfId="2592"/>
    <cellStyle name="Normal 2 10 8" xfId="2593"/>
    <cellStyle name="Normal 2 10 9" xfId="2594"/>
    <cellStyle name="Normal 2 11" xfId="2595"/>
    <cellStyle name="Normal 2 11 10" xfId="2596"/>
    <cellStyle name="Normal 2 11 11" xfId="2597"/>
    <cellStyle name="Normal 2 11 12" xfId="2598"/>
    <cellStyle name="Normal 2 11 13" xfId="2599"/>
    <cellStyle name="Normal 2 11 14" xfId="2600"/>
    <cellStyle name="Normal 2 11 15" xfId="2601"/>
    <cellStyle name="Normal 2 11 16" xfId="2602"/>
    <cellStyle name="Normal 2 11 17" xfId="2603"/>
    <cellStyle name="Normal 2 11 18" xfId="2604"/>
    <cellStyle name="Normal 2 11 19" xfId="2605"/>
    <cellStyle name="Normal 2 11 2" xfId="2606"/>
    <cellStyle name="Normal 2 11 20" xfId="2607"/>
    <cellStyle name="Normal 2 11 21" xfId="2608"/>
    <cellStyle name="Normal 2 11 22" xfId="2609"/>
    <cellStyle name="Normal 2 11 23" xfId="2610"/>
    <cellStyle name="Normal 2 11 24" xfId="2611"/>
    <cellStyle name="Normal 2 11 25" xfId="2612"/>
    <cellStyle name="Normal 2 11 26" xfId="2613"/>
    <cellStyle name="Normal 2 11 27" xfId="2614"/>
    <cellStyle name="Normal 2 11 28" xfId="2615"/>
    <cellStyle name="Normal 2 11 29" xfId="2616"/>
    <cellStyle name="Normal 2 11 3" xfId="2617"/>
    <cellStyle name="Normal 2 11 30" xfId="2618"/>
    <cellStyle name="Normal 2 11 31" xfId="2619"/>
    <cellStyle name="Normal 2 11 32" xfId="2620"/>
    <cellStyle name="Normal 2 11 33" xfId="2621"/>
    <cellStyle name="Normal 2 11 34" xfId="2622"/>
    <cellStyle name="Normal 2 11 35" xfId="2623"/>
    <cellStyle name="Normal 2 11 36" xfId="2624"/>
    <cellStyle name="Normal 2 11 37" xfId="2625"/>
    <cellStyle name="Normal 2 11 38" xfId="2626"/>
    <cellStyle name="Normal 2 11 39" xfId="2627"/>
    <cellStyle name="Normal 2 11 4" xfId="2628"/>
    <cellStyle name="Normal 2 11 40" xfId="2629"/>
    <cellStyle name="Normal 2 11 41" xfId="2630"/>
    <cellStyle name="Normal 2 11 42" xfId="2631"/>
    <cellStyle name="Normal 2 11 43" xfId="2632"/>
    <cellStyle name="Normal 2 11 44" xfId="2633"/>
    <cellStyle name="Normal 2 11 45" xfId="2634"/>
    <cellStyle name="Normal 2 11 5" xfId="2635"/>
    <cellStyle name="Normal 2 11 6" xfId="2636"/>
    <cellStyle name="Normal 2 11 7" xfId="2637"/>
    <cellStyle name="Normal 2 11 8" xfId="2638"/>
    <cellStyle name="Normal 2 11 9" xfId="2639"/>
    <cellStyle name="Normal 2 12" xfId="2640"/>
    <cellStyle name="Normal 2 12 10" xfId="2641"/>
    <cellStyle name="Normal 2 12 11" xfId="2642"/>
    <cellStyle name="Normal 2 12 12" xfId="2643"/>
    <cellStyle name="Normal 2 12 13" xfId="2644"/>
    <cellStyle name="Normal 2 12 14" xfId="2645"/>
    <cellStyle name="Normal 2 12 15" xfId="2646"/>
    <cellStyle name="Normal 2 12 16" xfId="2647"/>
    <cellStyle name="Normal 2 12 17" xfId="2648"/>
    <cellStyle name="Normal 2 12 18" xfId="2649"/>
    <cellStyle name="Normal 2 12 19" xfId="2650"/>
    <cellStyle name="Normal 2 12 2" xfId="2651"/>
    <cellStyle name="Normal 2 12 20" xfId="2652"/>
    <cellStyle name="Normal 2 12 21" xfId="2653"/>
    <cellStyle name="Normal 2 12 22" xfId="2654"/>
    <cellStyle name="Normal 2 12 23" xfId="2655"/>
    <cellStyle name="Normal 2 12 24" xfId="2656"/>
    <cellStyle name="Normal 2 12 25" xfId="2657"/>
    <cellStyle name="Normal 2 12 26" xfId="2658"/>
    <cellStyle name="Normal 2 12 27" xfId="2659"/>
    <cellStyle name="Normal 2 12 28" xfId="2660"/>
    <cellStyle name="Normal 2 12 29" xfId="2661"/>
    <cellStyle name="Normal 2 12 3" xfId="2662"/>
    <cellStyle name="Normal 2 12 30" xfId="2663"/>
    <cellStyle name="Normal 2 12 31" xfId="2664"/>
    <cellStyle name="Normal 2 12 32" xfId="2665"/>
    <cellStyle name="Normal 2 12 33" xfId="2666"/>
    <cellStyle name="Normal 2 12 34" xfId="2667"/>
    <cellStyle name="Normal 2 12 35" xfId="2668"/>
    <cellStyle name="Normal 2 12 36" xfId="2669"/>
    <cellStyle name="Normal 2 12 37" xfId="2670"/>
    <cellStyle name="Normal 2 12 38" xfId="2671"/>
    <cellStyle name="Normal 2 12 39" xfId="2672"/>
    <cellStyle name="Normal 2 12 4" xfId="2673"/>
    <cellStyle name="Normal 2 12 40" xfId="2674"/>
    <cellStyle name="Normal 2 12 41" xfId="2675"/>
    <cellStyle name="Normal 2 12 42" xfId="2676"/>
    <cellStyle name="Normal 2 12 43" xfId="2677"/>
    <cellStyle name="Normal 2 12 44" xfId="2678"/>
    <cellStyle name="Normal 2 12 45" xfId="2679"/>
    <cellStyle name="Normal 2 12 5" xfId="2680"/>
    <cellStyle name="Normal 2 12 6" xfId="2681"/>
    <cellStyle name="Normal 2 12 7" xfId="2682"/>
    <cellStyle name="Normal 2 12 8" xfId="2683"/>
    <cellStyle name="Normal 2 12 9" xfId="2684"/>
    <cellStyle name="Normal 2 13" xfId="2685"/>
    <cellStyle name="Normal 2 13 2" xfId="2686"/>
    <cellStyle name="Normal 2 13 2 10" xfId="2687"/>
    <cellStyle name="Normal 2 13 2 11" xfId="2688"/>
    <cellStyle name="Normal 2 13 2 12" xfId="2689"/>
    <cellStyle name="Normal 2 13 2 13" xfId="2690"/>
    <cellStyle name="Normal 2 13 2 14" xfId="2691"/>
    <cellStyle name="Normal 2 13 2 15" xfId="2692"/>
    <cellStyle name="Normal 2 13 2 16" xfId="2693"/>
    <cellStyle name="Normal 2 13 2 17" xfId="2694"/>
    <cellStyle name="Normal 2 13 2 18" xfId="2695"/>
    <cellStyle name="Normal 2 13 2 19" xfId="2696"/>
    <cellStyle name="Normal 2 13 2 2" xfId="2697"/>
    <cellStyle name="Normal 2 13 2 20" xfId="2698"/>
    <cellStyle name="Normal 2 13 2 21" xfId="2699"/>
    <cellStyle name="Normal 2 13 2 22" xfId="2700"/>
    <cellStyle name="Normal 2 13 2 23" xfId="2701"/>
    <cellStyle name="Normal 2 13 2 24" xfId="2702"/>
    <cellStyle name="Normal 2 13 2 25" xfId="2703"/>
    <cellStyle name="Normal 2 13 2 26" xfId="2704"/>
    <cellStyle name="Normal 2 13 2 27" xfId="2705"/>
    <cellStyle name="Normal 2 13 2 28" xfId="2706"/>
    <cellStyle name="Normal 2 13 2 29" xfId="2707"/>
    <cellStyle name="Normal 2 13 2 3" xfId="2708"/>
    <cellStyle name="Normal 2 13 2 30" xfId="2709"/>
    <cellStyle name="Normal 2 13 2 31" xfId="2710"/>
    <cellStyle name="Normal 2 13 2 32" xfId="2711"/>
    <cellStyle name="Normal 2 13 2 33" xfId="2712"/>
    <cellStyle name="Normal 2 13 2 34" xfId="2713"/>
    <cellStyle name="Normal 2 13 2 35" xfId="2714"/>
    <cellStyle name="Normal 2 13 2 36" xfId="2715"/>
    <cellStyle name="Normal 2 13 2 37" xfId="2716"/>
    <cellStyle name="Normal 2 13 2 38" xfId="2717"/>
    <cellStyle name="Normal 2 13 2 39" xfId="2718"/>
    <cellStyle name="Normal 2 13 2 4" xfId="2719"/>
    <cellStyle name="Normal 2 13 2 40" xfId="2720"/>
    <cellStyle name="Normal 2 13 2 41" xfId="2721"/>
    <cellStyle name="Normal 2 13 2 42" xfId="2722"/>
    <cellStyle name="Normal 2 13 2 43" xfId="2723"/>
    <cellStyle name="Normal 2 13 2 44" xfId="2724"/>
    <cellStyle name="Normal 2 13 2 45" xfId="2725"/>
    <cellStyle name="Normal 2 13 2 5" xfId="2726"/>
    <cellStyle name="Normal 2 13 2 6" xfId="2727"/>
    <cellStyle name="Normal 2 13 2 7" xfId="2728"/>
    <cellStyle name="Normal 2 13 2 8" xfId="2729"/>
    <cellStyle name="Normal 2 13 2 9" xfId="2730"/>
    <cellStyle name="Normal 2 14" xfId="2731"/>
    <cellStyle name="Normal 2 14 2" xfId="2732"/>
    <cellStyle name="Normal 2 14 2 10" xfId="2733"/>
    <cellStyle name="Normal 2 14 2 11" xfId="2734"/>
    <cellStyle name="Normal 2 14 2 12" xfId="2735"/>
    <cellStyle name="Normal 2 14 2 13" xfId="2736"/>
    <cellStyle name="Normal 2 14 2 14" xfId="2737"/>
    <cellStyle name="Normal 2 14 2 15" xfId="2738"/>
    <cellStyle name="Normal 2 14 2 16" xfId="2739"/>
    <cellStyle name="Normal 2 14 2 17" xfId="2740"/>
    <cellStyle name="Normal 2 14 2 18" xfId="2741"/>
    <cellStyle name="Normal 2 14 2 19" xfId="2742"/>
    <cellStyle name="Normal 2 14 2 2" xfId="2743"/>
    <cellStyle name="Normal 2 14 2 20" xfId="2744"/>
    <cellStyle name="Normal 2 14 2 21" xfId="2745"/>
    <cellStyle name="Normal 2 14 2 22" xfId="2746"/>
    <cellStyle name="Normal 2 14 2 23" xfId="2747"/>
    <cellStyle name="Normal 2 14 2 24" xfId="2748"/>
    <cellStyle name="Normal 2 14 2 25" xfId="2749"/>
    <cellStyle name="Normal 2 14 2 26" xfId="2750"/>
    <cellStyle name="Normal 2 14 2 27" xfId="2751"/>
    <cellStyle name="Normal 2 14 2 28" xfId="2752"/>
    <cellStyle name="Normal 2 14 2 29" xfId="2753"/>
    <cellStyle name="Normal 2 14 2 3" xfId="2754"/>
    <cellStyle name="Normal 2 14 2 30" xfId="2755"/>
    <cellStyle name="Normal 2 14 2 31" xfId="2756"/>
    <cellStyle name="Normal 2 14 2 32" xfId="2757"/>
    <cellStyle name="Normal 2 14 2 33" xfId="2758"/>
    <cellStyle name="Normal 2 14 2 34" xfId="2759"/>
    <cellStyle name="Normal 2 14 2 35" xfId="2760"/>
    <cellStyle name="Normal 2 14 2 36" xfId="2761"/>
    <cellStyle name="Normal 2 14 2 37" xfId="2762"/>
    <cellStyle name="Normal 2 14 2 38" xfId="2763"/>
    <cellStyle name="Normal 2 14 2 39" xfId="2764"/>
    <cellStyle name="Normal 2 14 2 4" xfId="2765"/>
    <cellStyle name="Normal 2 14 2 40" xfId="2766"/>
    <cellStyle name="Normal 2 14 2 41" xfId="2767"/>
    <cellStyle name="Normal 2 14 2 42" xfId="2768"/>
    <cellStyle name="Normal 2 14 2 43" xfId="2769"/>
    <cellStyle name="Normal 2 14 2 44" xfId="2770"/>
    <cellStyle name="Normal 2 14 2 45" xfId="2771"/>
    <cellStyle name="Normal 2 14 2 5" xfId="2772"/>
    <cellStyle name="Normal 2 14 2 6" xfId="2773"/>
    <cellStyle name="Normal 2 14 2 7" xfId="2774"/>
    <cellStyle name="Normal 2 14 2 8" xfId="2775"/>
    <cellStyle name="Normal 2 14 2 9" xfId="2776"/>
    <cellStyle name="Normal 2 15" xfId="2777"/>
    <cellStyle name="Normal 2 15 2" xfId="2778"/>
    <cellStyle name="Normal 2 15 2 10" xfId="2779"/>
    <cellStyle name="Normal 2 15 2 11" xfId="2780"/>
    <cellStyle name="Normal 2 15 2 12" xfId="2781"/>
    <cellStyle name="Normal 2 15 2 13" xfId="2782"/>
    <cellStyle name="Normal 2 15 2 14" xfId="2783"/>
    <cellStyle name="Normal 2 15 2 15" xfId="2784"/>
    <cellStyle name="Normal 2 15 2 16" xfId="2785"/>
    <cellStyle name="Normal 2 15 2 17" xfId="2786"/>
    <cellStyle name="Normal 2 15 2 18" xfId="2787"/>
    <cellStyle name="Normal 2 15 2 19" xfId="2788"/>
    <cellStyle name="Normal 2 15 2 2" xfId="2789"/>
    <cellStyle name="Normal 2 15 2 20" xfId="2790"/>
    <cellStyle name="Normal 2 15 2 21" xfId="2791"/>
    <cellStyle name="Normal 2 15 2 22" xfId="2792"/>
    <cellStyle name="Normal 2 15 2 23" xfId="2793"/>
    <cellStyle name="Normal 2 15 2 24" xfId="2794"/>
    <cellStyle name="Normal 2 15 2 25" xfId="2795"/>
    <cellStyle name="Normal 2 15 2 26" xfId="2796"/>
    <cellStyle name="Normal 2 15 2 27" xfId="2797"/>
    <cellStyle name="Normal 2 15 2 28" xfId="2798"/>
    <cellStyle name="Normal 2 15 2 29" xfId="2799"/>
    <cellStyle name="Normal 2 15 2 3" xfId="2800"/>
    <cellStyle name="Normal 2 15 2 30" xfId="2801"/>
    <cellStyle name="Normal 2 15 2 31" xfId="2802"/>
    <cellStyle name="Normal 2 15 2 32" xfId="2803"/>
    <cellStyle name="Normal 2 15 2 33" xfId="2804"/>
    <cellStyle name="Normal 2 15 2 34" xfId="2805"/>
    <cellStyle name="Normal 2 15 2 35" xfId="2806"/>
    <cellStyle name="Normal 2 15 2 36" xfId="2807"/>
    <cellStyle name="Normal 2 15 2 37" xfId="2808"/>
    <cellStyle name="Normal 2 15 2 38" xfId="2809"/>
    <cellStyle name="Normal 2 15 2 39" xfId="2810"/>
    <cellStyle name="Normal 2 15 2 4" xfId="2811"/>
    <cellStyle name="Normal 2 15 2 40" xfId="2812"/>
    <cellStyle name="Normal 2 15 2 41" xfId="2813"/>
    <cellStyle name="Normal 2 15 2 42" xfId="2814"/>
    <cellStyle name="Normal 2 15 2 43" xfId="2815"/>
    <cellStyle name="Normal 2 15 2 44" xfId="2816"/>
    <cellStyle name="Normal 2 15 2 45" xfId="2817"/>
    <cellStyle name="Normal 2 15 2 5" xfId="2818"/>
    <cellStyle name="Normal 2 15 2 6" xfId="2819"/>
    <cellStyle name="Normal 2 15 2 7" xfId="2820"/>
    <cellStyle name="Normal 2 15 2 8" xfId="2821"/>
    <cellStyle name="Normal 2 15 2 9" xfId="2822"/>
    <cellStyle name="Normal 2 16" xfId="2823"/>
    <cellStyle name="Normal 2 16 2" xfId="2824"/>
    <cellStyle name="Normal 2 17" xfId="2825"/>
    <cellStyle name="Normal 2 17 10" xfId="2826"/>
    <cellStyle name="Normal 2 17 11" xfId="2827"/>
    <cellStyle name="Normal 2 17 12" xfId="2828"/>
    <cellStyle name="Normal 2 17 13" xfId="2829"/>
    <cellStyle name="Normal 2 17 14" xfId="2830"/>
    <cellStyle name="Normal 2 17 15" xfId="2831"/>
    <cellStyle name="Normal 2 17 16" xfId="2832"/>
    <cellStyle name="Normal 2 17 17" xfId="2833"/>
    <cellStyle name="Normal 2 17 18" xfId="2834"/>
    <cellStyle name="Normal 2 17 19" xfId="2835"/>
    <cellStyle name="Normal 2 17 2" xfId="2836"/>
    <cellStyle name="Normal 2 17 20" xfId="2837"/>
    <cellStyle name="Normal 2 17 21" xfId="2838"/>
    <cellStyle name="Normal 2 17 22" xfId="2839"/>
    <cellStyle name="Normal 2 17 23" xfId="2840"/>
    <cellStyle name="Normal 2 17 24" xfId="2841"/>
    <cellStyle name="Normal 2 17 25" xfId="2842"/>
    <cellStyle name="Normal 2 17 26" xfId="2843"/>
    <cellStyle name="Normal 2 17 27" xfId="2844"/>
    <cellStyle name="Normal 2 17 28" xfId="2845"/>
    <cellStyle name="Normal 2 17 29" xfId="2846"/>
    <cellStyle name="Normal 2 17 3" xfId="2847"/>
    <cellStyle name="Normal 2 17 30" xfId="2848"/>
    <cellStyle name="Normal 2 17 31" xfId="2849"/>
    <cellStyle name="Normal 2 17 32" xfId="2850"/>
    <cellStyle name="Normal 2 17 33" xfId="2851"/>
    <cellStyle name="Normal 2 17 34" xfId="2852"/>
    <cellStyle name="Normal 2 17 35" xfId="2853"/>
    <cellStyle name="Normal 2 17 36" xfId="2854"/>
    <cellStyle name="Normal 2 17 37" xfId="2855"/>
    <cellStyle name="Normal 2 17 38" xfId="2856"/>
    <cellStyle name="Normal 2 17 39" xfId="2857"/>
    <cellStyle name="Normal 2 17 4" xfId="2858"/>
    <cellStyle name="Normal 2 17 40" xfId="2859"/>
    <cellStyle name="Normal 2 17 41" xfId="2860"/>
    <cellStyle name="Normal 2 17 42" xfId="2861"/>
    <cellStyle name="Normal 2 17 43" xfId="2862"/>
    <cellStyle name="Normal 2 17 44" xfId="2863"/>
    <cellStyle name="Normal 2 17 45" xfId="2864"/>
    <cellStyle name="Normal 2 17 5" xfId="2865"/>
    <cellStyle name="Normal 2 17 6" xfId="2866"/>
    <cellStyle name="Normal 2 17 7" xfId="2867"/>
    <cellStyle name="Normal 2 17 8" xfId="2868"/>
    <cellStyle name="Normal 2 17 9" xfId="2869"/>
    <cellStyle name="Normal 2 18" xfId="2870"/>
    <cellStyle name="Normal 2 18 10" xfId="2871"/>
    <cellStyle name="Normal 2 18 11" xfId="2872"/>
    <cellStyle name="Normal 2 18 12" xfId="2873"/>
    <cellStyle name="Normal 2 18 13" xfId="2874"/>
    <cellStyle name="Normal 2 18 14" xfId="2875"/>
    <cellStyle name="Normal 2 18 15" xfId="2876"/>
    <cellStyle name="Normal 2 18 16" xfId="2877"/>
    <cellStyle name="Normal 2 18 17" xfId="2878"/>
    <cellStyle name="Normal 2 18 18" xfId="2879"/>
    <cellStyle name="Normal 2 18 19" xfId="2880"/>
    <cellStyle name="Normal 2 18 2" xfId="2881"/>
    <cellStyle name="Normal 2 18 2 10" xfId="2882"/>
    <cellStyle name="Normal 2 18 2 11" xfId="2883"/>
    <cellStyle name="Normal 2 18 2 12" xfId="2884"/>
    <cellStyle name="Normal 2 18 2 13" xfId="2885"/>
    <cellStyle name="Normal 2 18 2 13 10" xfId="2886"/>
    <cellStyle name="Normal 2 18 2 13 11" xfId="2887"/>
    <cellStyle name="Normal 2 18 2 13 12" xfId="2888"/>
    <cellStyle name="Normal 2 18 2 13 13" xfId="2889"/>
    <cellStyle name="Normal 2 18 2 13 14" xfId="2890"/>
    <cellStyle name="Normal 2 18 2 13 15" xfId="2891"/>
    <cellStyle name="Normal 2 18 2 13 16" xfId="2892"/>
    <cellStyle name="Normal 2 18 2 13 17" xfId="2893"/>
    <cellStyle name="Normal 2 18 2 13 18" xfId="2894"/>
    <cellStyle name="Normal 2 18 2 13 19" xfId="2895"/>
    <cellStyle name="Normal 2 18 2 13 2" xfId="2896"/>
    <cellStyle name="Normal 2 18 2 13 20" xfId="2897"/>
    <cellStyle name="Normal 2 18 2 13 21" xfId="2898"/>
    <cellStyle name="Normal 2 18 2 13 22" xfId="2899"/>
    <cellStyle name="Normal 2 18 2 13 23" xfId="2900"/>
    <cellStyle name="Normal 2 18 2 13 3" xfId="2901"/>
    <cellStyle name="Normal 2 18 2 13 4" xfId="2902"/>
    <cellStyle name="Normal 2 18 2 13 5" xfId="2903"/>
    <cellStyle name="Normal 2 18 2 13 6" xfId="2904"/>
    <cellStyle name="Normal 2 18 2 13 7" xfId="2905"/>
    <cellStyle name="Normal 2 18 2 13 8" xfId="2906"/>
    <cellStyle name="Normal 2 18 2 13 9" xfId="2907"/>
    <cellStyle name="Normal 2 18 2 14" xfId="2908"/>
    <cellStyle name="Normal 2 18 2 14 10" xfId="2909"/>
    <cellStyle name="Normal 2 18 2 14 11" xfId="2910"/>
    <cellStyle name="Normal 2 18 2 14 12" xfId="2911"/>
    <cellStyle name="Normal 2 18 2 14 13" xfId="2912"/>
    <cellStyle name="Normal 2 18 2 14 14" xfId="2913"/>
    <cellStyle name="Normal 2 18 2 14 15" xfId="2914"/>
    <cellStyle name="Normal 2 18 2 14 16" xfId="2915"/>
    <cellStyle name="Normal 2 18 2 14 17" xfId="2916"/>
    <cellStyle name="Normal 2 18 2 14 18" xfId="2917"/>
    <cellStyle name="Normal 2 18 2 14 19" xfId="2918"/>
    <cellStyle name="Normal 2 18 2 14 2" xfId="2919"/>
    <cellStyle name="Normal 2 18 2 14 20" xfId="2920"/>
    <cellStyle name="Normal 2 18 2 14 21" xfId="2921"/>
    <cellStyle name="Normal 2 18 2 14 22" xfId="2922"/>
    <cellStyle name="Normal 2 18 2 14 23" xfId="2923"/>
    <cellStyle name="Normal 2 18 2 14 3" xfId="2924"/>
    <cellStyle name="Normal 2 18 2 14 4" xfId="2925"/>
    <cellStyle name="Normal 2 18 2 14 5" xfId="2926"/>
    <cellStyle name="Normal 2 18 2 14 6" xfId="2927"/>
    <cellStyle name="Normal 2 18 2 14 7" xfId="2928"/>
    <cellStyle name="Normal 2 18 2 14 8" xfId="2929"/>
    <cellStyle name="Normal 2 18 2 14 9" xfId="2930"/>
    <cellStyle name="Normal 2 18 2 15" xfId="2931"/>
    <cellStyle name="Normal 2 18 2 15 10" xfId="2932"/>
    <cellStyle name="Normal 2 18 2 15 11" xfId="2933"/>
    <cellStyle name="Normal 2 18 2 15 12" xfId="2934"/>
    <cellStyle name="Normal 2 18 2 15 13" xfId="2935"/>
    <cellStyle name="Normal 2 18 2 15 14" xfId="2936"/>
    <cellStyle name="Normal 2 18 2 15 15" xfId="2937"/>
    <cellStyle name="Normal 2 18 2 15 16" xfId="2938"/>
    <cellStyle name="Normal 2 18 2 15 17" xfId="2939"/>
    <cellStyle name="Normal 2 18 2 15 18" xfId="2940"/>
    <cellStyle name="Normal 2 18 2 15 19" xfId="2941"/>
    <cellStyle name="Normal 2 18 2 15 2" xfId="2942"/>
    <cellStyle name="Normal 2 18 2 15 20" xfId="2943"/>
    <cellStyle name="Normal 2 18 2 15 21" xfId="2944"/>
    <cellStyle name="Normal 2 18 2 15 22" xfId="2945"/>
    <cellStyle name="Normal 2 18 2 15 23" xfId="2946"/>
    <cellStyle name="Normal 2 18 2 15 3" xfId="2947"/>
    <cellStyle name="Normal 2 18 2 15 4" xfId="2948"/>
    <cellStyle name="Normal 2 18 2 15 5" xfId="2949"/>
    <cellStyle name="Normal 2 18 2 15 6" xfId="2950"/>
    <cellStyle name="Normal 2 18 2 15 7" xfId="2951"/>
    <cellStyle name="Normal 2 18 2 15 8" xfId="2952"/>
    <cellStyle name="Normal 2 18 2 15 9" xfId="2953"/>
    <cellStyle name="Normal 2 18 2 16" xfId="2954"/>
    <cellStyle name="Normal 2 18 2 16 10" xfId="2955"/>
    <cellStyle name="Normal 2 18 2 16 11" xfId="2956"/>
    <cellStyle name="Normal 2 18 2 16 12" xfId="2957"/>
    <cellStyle name="Normal 2 18 2 16 13" xfId="2958"/>
    <cellStyle name="Normal 2 18 2 16 14" xfId="2959"/>
    <cellStyle name="Normal 2 18 2 16 15" xfId="2960"/>
    <cellStyle name="Normal 2 18 2 16 16" xfId="2961"/>
    <cellStyle name="Normal 2 18 2 16 17" xfId="2962"/>
    <cellStyle name="Normal 2 18 2 16 18" xfId="2963"/>
    <cellStyle name="Normal 2 18 2 16 19" xfId="2964"/>
    <cellStyle name="Normal 2 18 2 16 2" xfId="2965"/>
    <cellStyle name="Normal 2 18 2 16 20" xfId="2966"/>
    <cellStyle name="Normal 2 18 2 16 21" xfId="2967"/>
    <cellStyle name="Normal 2 18 2 16 22" xfId="2968"/>
    <cellStyle name="Normal 2 18 2 16 23" xfId="2969"/>
    <cellStyle name="Normal 2 18 2 16 3" xfId="2970"/>
    <cellStyle name="Normal 2 18 2 16 4" xfId="2971"/>
    <cellStyle name="Normal 2 18 2 16 5" xfId="2972"/>
    <cellStyle name="Normal 2 18 2 16 6" xfId="2973"/>
    <cellStyle name="Normal 2 18 2 16 7" xfId="2974"/>
    <cellStyle name="Normal 2 18 2 16 8" xfId="2975"/>
    <cellStyle name="Normal 2 18 2 16 9" xfId="2976"/>
    <cellStyle name="Normal 2 18 2 2" xfId="2977"/>
    <cellStyle name="Normal 2 18 2 2 10" xfId="2978"/>
    <cellStyle name="Normal 2 18 2 2 11" xfId="2979"/>
    <cellStyle name="Normal 2 18 2 2 12" xfId="2980"/>
    <cellStyle name="Normal 2 18 2 2 13" xfId="2981"/>
    <cellStyle name="Normal 2 18 2 2 14" xfId="2982"/>
    <cellStyle name="Normal 2 18 2 2 15" xfId="2983"/>
    <cellStyle name="Normal 2 18 2 2 16" xfId="2984"/>
    <cellStyle name="Normal 2 18 2 2 17" xfId="2985"/>
    <cellStyle name="Normal 2 18 2 2 18" xfId="2986"/>
    <cellStyle name="Normal 2 18 2 2 19" xfId="2987"/>
    <cellStyle name="Normal 2 18 2 2 2" xfId="2988"/>
    <cellStyle name="Normal 2 18 2 2 2 2" xfId="2989"/>
    <cellStyle name="Normal 2 18 2 2 20" xfId="2990"/>
    <cellStyle name="Normal 2 18 2 2 21" xfId="2991"/>
    <cellStyle name="Normal 2 18 2 2 22" xfId="2992"/>
    <cellStyle name="Normal 2 18 2 2 23" xfId="2993"/>
    <cellStyle name="Normal 2 18 2 2 24" xfId="2994"/>
    <cellStyle name="Normal 2 18 2 2 25" xfId="2995"/>
    <cellStyle name="Normal 2 18 2 2 26" xfId="2996"/>
    <cellStyle name="Normal 2 18 2 2 27" xfId="2997"/>
    <cellStyle name="Normal 2 18 2 2 28" xfId="2998"/>
    <cellStyle name="Normal 2 18 2 2 29" xfId="2999"/>
    <cellStyle name="Normal 2 18 2 2 3" xfId="3000"/>
    <cellStyle name="Normal 2 18 2 2 30" xfId="3001"/>
    <cellStyle name="Normal 2 18 2 2 31" xfId="3002"/>
    <cellStyle name="Normal 2 18 2 2 4" xfId="3003"/>
    <cellStyle name="Normal 2 18 2 2 5" xfId="3004"/>
    <cellStyle name="Normal 2 18 2 2 6" xfId="3005"/>
    <cellStyle name="Normal 2 18 2 2 7" xfId="3006"/>
    <cellStyle name="Normal 2 18 2 2 8" xfId="3007"/>
    <cellStyle name="Normal 2 18 2 2 9" xfId="3008"/>
    <cellStyle name="Normal 2 18 2 3" xfId="3009"/>
    <cellStyle name="Normal 2 18 2 4" xfId="3010"/>
    <cellStyle name="Normal 2 18 2 5" xfId="3011"/>
    <cellStyle name="Normal 2 18 2 6" xfId="3012"/>
    <cellStyle name="Normal 2 18 2 7" xfId="3013"/>
    <cellStyle name="Normal 2 18 2 8" xfId="3014"/>
    <cellStyle name="Normal 2 18 2 9" xfId="3015"/>
    <cellStyle name="Normal 2 18 20" xfId="3016"/>
    <cellStyle name="Normal 2 18 21" xfId="3017"/>
    <cellStyle name="Normal 2 18 22" xfId="3018"/>
    <cellStyle name="Normal 2 18 23" xfId="3019"/>
    <cellStyle name="Normal 2 18 24" xfId="3020"/>
    <cellStyle name="Normal 2 18 25" xfId="3021"/>
    <cellStyle name="Normal 2 18 26" xfId="3022"/>
    <cellStyle name="Normal 2 18 27" xfId="3023"/>
    <cellStyle name="Normal 2 18 28" xfId="3024"/>
    <cellStyle name="Normal 2 18 29" xfId="3025"/>
    <cellStyle name="Normal 2 18 3" xfId="3026"/>
    <cellStyle name="Normal 2 18 30" xfId="3027"/>
    <cellStyle name="Normal 2 18 31" xfId="3028"/>
    <cellStyle name="Normal 2 18 32" xfId="3029"/>
    <cellStyle name="Normal 2 18 33" xfId="3030"/>
    <cellStyle name="Normal 2 18 34" xfId="3031"/>
    <cellStyle name="Normal 2 18 35" xfId="3032"/>
    <cellStyle name="Normal 2 18 36" xfId="3033"/>
    <cellStyle name="Normal 2 18 37" xfId="3034"/>
    <cellStyle name="Normal 2 18 38" xfId="3035"/>
    <cellStyle name="Normal 2 18 39" xfId="3036"/>
    <cellStyle name="Normal 2 18 4" xfId="3037"/>
    <cellStyle name="Normal 2 18 40" xfId="3038"/>
    <cellStyle name="Normal 2 18 41" xfId="3039"/>
    <cellStyle name="Normal 2 18 42" xfId="3040"/>
    <cellStyle name="Normal 2 18 43" xfId="3041"/>
    <cellStyle name="Normal 2 18 44" xfId="3042"/>
    <cellStyle name="Normal 2 18 45" xfId="3043"/>
    <cellStyle name="Normal 2 18 5" xfId="3044"/>
    <cellStyle name="Normal 2 18 6" xfId="3045"/>
    <cellStyle name="Normal 2 18 7" xfId="3046"/>
    <cellStyle name="Normal 2 18 7 10" xfId="3047"/>
    <cellStyle name="Normal 2 18 7 11" xfId="3048"/>
    <cellStyle name="Normal 2 18 7 12" xfId="3049"/>
    <cellStyle name="Normal 2 18 7 13" xfId="3050"/>
    <cellStyle name="Normal 2 18 7 14" xfId="3051"/>
    <cellStyle name="Normal 2 18 7 15" xfId="3052"/>
    <cellStyle name="Normal 2 18 7 16" xfId="3053"/>
    <cellStyle name="Normal 2 18 7 17" xfId="3054"/>
    <cellStyle name="Normal 2 18 7 18" xfId="3055"/>
    <cellStyle name="Normal 2 18 7 19" xfId="3056"/>
    <cellStyle name="Normal 2 18 7 2" xfId="3057"/>
    <cellStyle name="Normal 2 18 7 20" xfId="3058"/>
    <cellStyle name="Normal 2 18 7 21" xfId="3059"/>
    <cellStyle name="Normal 2 18 7 22" xfId="3060"/>
    <cellStyle name="Normal 2 18 7 23" xfId="3061"/>
    <cellStyle name="Normal 2 18 7 24" xfId="3062"/>
    <cellStyle name="Normal 2 18 7 25" xfId="3063"/>
    <cellStyle name="Normal 2 18 7 26" xfId="3064"/>
    <cellStyle name="Normal 2 18 7 3" xfId="3065"/>
    <cellStyle name="Normal 2 18 7 4" xfId="3066"/>
    <cellStyle name="Normal 2 18 7 5" xfId="3067"/>
    <cellStyle name="Normal 2 18 7 6" xfId="3068"/>
    <cellStyle name="Normal 2 18 7 7" xfId="3069"/>
    <cellStyle name="Normal 2 18 7 8" xfId="3070"/>
    <cellStyle name="Normal 2 18 7 9" xfId="3071"/>
    <cellStyle name="Normal 2 18 8" xfId="3072"/>
    <cellStyle name="Normal 2 18 8 10" xfId="3073"/>
    <cellStyle name="Normal 2 18 8 11" xfId="3074"/>
    <cellStyle name="Normal 2 18 8 12" xfId="3075"/>
    <cellStyle name="Normal 2 18 8 13" xfId="3076"/>
    <cellStyle name="Normal 2 18 8 14" xfId="3077"/>
    <cellStyle name="Normal 2 18 8 15" xfId="3078"/>
    <cellStyle name="Normal 2 18 8 16" xfId="3079"/>
    <cellStyle name="Normal 2 18 8 17" xfId="3080"/>
    <cellStyle name="Normal 2 18 8 18" xfId="3081"/>
    <cellStyle name="Normal 2 18 8 19" xfId="3082"/>
    <cellStyle name="Normal 2 18 8 2" xfId="3083"/>
    <cellStyle name="Normal 2 18 8 20" xfId="3084"/>
    <cellStyle name="Normal 2 18 8 21" xfId="3085"/>
    <cellStyle name="Normal 2 18 8 22" xfId="3086"/>
    <cellStyle name="Normal 2 18 8 23" xfId="3087"/>
    <cellStyle name="Normal 2 18 8 24" xfId="3088"/>
    <cellStyle name="Normal 2 18 8 25" xfId="3089"/>
    <cellStyle name="Normal 2 18 8 26" xfId="3090"/>
    <cellStyle name="Normal 2 18 8 3" xfId="3091"/>
    <cellStyle name="Normal 2 18 8 4" xfId="3092"/>
    <cellStyle name="Normal 2 18 8 5" xfId="3093"/>
    <cellStyle name="Normal 2 18 8 6" xfId="3094"/>
    <cellStyle name="Normal 2 18 8 7" xfId="3095"/>
    <cellStyle name="Normal 2 18 8 8" xfId="3096"/>
    <cellStyle name="Normal 2 18 8 9" xfId="3097"/>
    <cellStyle name="Normal 2 18 9" xfId="3098"/>
    <cellStyle name="Normal 2 2" xfId="3099"/>
    <cellStyle name="Normal 2 2 1" xfId="3100"/>
    <cellStyle name="Normal 2 2 10" xfId="3101"/>
    <cellStyle name="Normal 2 2 10 2" xfId="3102"/>
    <cellStyle name="Normal 2 2 10 2 10" xfId="3103"/>
    <cellStyle name="Normal 2 2 10 2 11" xfId="3104"/>
    <cellStyle name="Normal 2 2 10 2 12" xfId="3105"/>
    <cellStyle name="Normal 2 2 10 2 13" xfId="3106"/>
    <cellStyle name="Normal 2 2 10 2 14" xfId="3107"/>
    <cellStyle name="Normal 2 2 10 2 15" xfId="3108"/>
    <cellStyle name="Normal 2 2 10 2 16" xfId="3109"/>
    <cellStyle name="Normal 2 2 10 2 17" xfId="3110"/>
    <cellStyle name="Normal 2 2 10 2 18" xfId="3111"/>
    <cellStyle name="Normal 2 2 10 2 19" xfId="3112"/>
    <cellStyle name="Normal 2 2 10 2 2" xfId="3113"/>
    <cellStyle name="Normal 2 2 10 2 20" xfId="3114"/>
    <cellStyle name="Normal 2 2 10 2 21" xfId="3115"/>
    <cellStyle name="Normal 2 2 10 2 22" xfId="3116"/>
    <cellStyle name="Normal 2 2 10 2 23" xfId="3117"/>
    <cellStyle name="Normal 2 2 10 2 24" xfId="3118"/>
    <cellStyle name="Normal 2 2 10 2 25" xfId="3119"/>
    <cellStyle name="Normal 2 2 10 2 26" xfId="3120"/>
    <cellStyle name="Normal 2 2 10 2 27" xfId="3121"/>
    <cellStyle name="Normal 2 2 10 2 28" xfId="3122"/>
    <cellStyle name="Normal 2 2 10 2 29" xfId="3123"/>
    <cellStyle name="Normal 2 2 10 2 3" xfId="3124"/>
    <cellStyle name="Normal 2 2 10 2 30" xfId="3125"/>
    <cellStyle name="Normal 2 2 10 2 31" xfId="3126"/>
    <cellStyle name="Normal 2 2 10 2 32" xfId="3127"/>
    <cellStyle name="Normal 2 2 10 2 33" xfId="3128"/>
    <cellStyle name="Normal 2 2 10 2 34" xfId="3129"/>
    <cellStyle name="Normal 2 2 10 2 35" xfId="3130"/>
    <cellStyle name="Normal 2 2 10 2 36" xfId="3131"/>
    <cellStyle name="Normal 2 2 10 2 37" xfId="3132"/>
    <cellStyle name="Normal 2 2 10 2 38" xfId="3133"/>
    <cellStyle name="Normal 2 2 10 2 39" xfId="3134"/>
    <cellStyle name="Normal 2 2 10 2 4" xfId="3135"/>
    <cellStyle name="Normal 2 2 10 2 40" xfId="3136"/>
    <cellStyle name="Normal 2 2 10 2 41" xfId="3137"/>
    <cellStyle name="Normal 2 2 10 2 42" xfId="3138"/>
    <cellStyle name="Normal 2 2 10 2 43" xfId="3139"/>
    <cellStyle name="Normal 2 2 10 2 44" xfId="3140"/>
    <cellStyle name="Normal 2 2 10 2 45" xfId="3141"/>
    <cellStyle name="Normal 2 2 10 2 5" xfId="3142"/>
    <cellStyle name="Normal 2 2 10 2 6" xfId="3143"/>
    <cellStyle name="Normal 2 2 10 2 7" xfId="3144"/>
    <cellStyle name="Normal 2 2 10 2 8" xfId="3145"/>
    <cellStyle name="Normal 2 2 10 2 9" xfId="3146"/>
    <cellStyle name="Normal 2 2 11" xfId="3147"/>
    <cellStyle name="Normal 2 2 12" xfId="3148"/>
    <cellStyle name="Normal 2 2 2" xfId="3149"/>
    <cellStyle name="Normal 2 2 2 10" xfId="3150"/>
    <cellStyle name="Normal 2 2 2 2" xfId="3151"/>
    <cellStyle name="Normal 2 2 2 2 2" xfId="3152"/>
    <cellStyle name="Normal 2 2 2 2 2 2" xfId="3153"/>
    <cellStyle name="Normal 2 2 2 2 2 2 10" xfId="3154"/>
    <cellStyle name="Normal 2 2 2 2 2 2 11" xfId="3155"/>
    <cellStyle name="Normal 2 2 2 2 2 2 12" xfId="3156"/>
    <cellStyle name="Normal 2 2 2 2 2 2 13" xfId="3157"/>
    <cellStyle name="Normal 2 2 2 2 2 2 14" xfId="3158"/>
    <cellStyle name="Normal 2 2 2 2 2 2 15" xfId="3159"/>
    <cellStyle name="Normal 2 2 2 2 2 2 16" xfId="3160"/>
    <cellStyle name="Normal 2 2 2 2 2 2 17" xfId="3161"/>
    <cellStyle name="Normal 2 2 2 2 2 2 18" xfId="3162"/>
    <cellStyle name="Normal 2 2 2 2 2 2 19" xfId="3163"/>
    <cellStyle name="Normal 2 2 2 2 2 2 2" xfId="3164"/>
    <cellStyle name="Normal 2 2 2 2 2 2 20" xfId="3165"/>
    <cellStyle name="Normal 2 2 2 2 2 2 21" xfId="3166"/>
    <cellStyle name="Normal 2 2 2 2 2 2 22" xfId="3167"/>
    <cellStyle name="Normal 2 2 2 2 2 2 23" xfId="3168"/>
    <cellStyle name="Normal 2 2 2 2 2 2 24" xfId="3169"/>
    <cellStyle name="Normal 2 2 2 2 2 2 25" xfId="3170"/>
    <cellStyle name="Normal 2 2 2 2 2 2 26" xfId="3171"/>
    <cellStyle name="Normal 2 2 2 2 2 2 27" xfId="3172"/>
    <cellStyle name="Normal 2 2 2 2 2 2 28" xfId="3173"/>
    <cellStyle name="Normal 2 2 2 2 2 2 29" xfId="3174"/>
    <cellStyle name="Normal 2 2 2 2 2 2 3" xfId="3175"/>
    <cellStyle name="Normal 2 2 2 2 2 2 30" xfId="3176"/>
    <cellStyle name="Normal 2 2 2 2 2 2 31" xfId="3177"/>
    <cellStyle name="Normal 2 2 2 2 2 2 32" xfId="3178"/>
    <cellStyle name="Normal 2 2 2 2 2 2 33" xfId="3179"/>
    <cellStyle name="Normal 2 2 2 2 2 2 34" xfId="3180"/>
    <cellStyle name="Normal 2 2 2 2 2 2 35" xfId="3181"/>
    <cellStyle name="Normal 2 2 2 2 2 2 36" xfId="3182"/>
    <cellStyle name="Normal 2 2 2 2 2 2 37" xfId="3183"/>
    <cellStyle name="Normal 2 2 2 2 2 2 38" xfId="3184"/>
    <cellStyle name="Normal 2 2 2 2 2 2 39" xfId="3185"/>
    <cellStyle name="Normal 2 2 2 2 2 2 4" xfId="3186"/>
    <cellStyle name="Normal 2 2 2 2 2 2 40" xfId="3187"/>
    <cellStyle name="Normal 2 2 2 2 2 2 41" xfId="3188"/>
    <cellStyle name="Normal 2 2 2 2 2 2 42" xfId="3189"/>
    <cellStyle name="Normal 2 2 2 2 2 2 43" xfId="3190"/>
    <cellStyle name="Normal 2 2 2 2 2 2 44" xfId="3191"/>
    <cellStyle name="Normal 2 2 2 2 2 2 45" xfId="3192"/>
    <cellStyle name="Normal 2 2 2 2 2 2 46" xfId="3193"/>
    <cellStyle name="Normal 2 2 2 2 2 2 47" xfId="3194"/>
    <cellStyle name="Normal 2 2 2 2 2 2 48" xfId="3195"/>
    <cellStyle name="Normal 2 2 2 2 2 2 49" xfId="3196"/>
    <cellStyle name="Normal 2 2 2 2 2 2 5" xfId="3197"/>
    <cellStyle name="Normal 2 2 2 2 2 2 6" xfId="3198"/>
    <cellStyle name="Normal 2 2 2 2 2 2 7" xfId="3199"/>
    <cellStyle name="Normal 2 2 2 2 2 2 8" xfId="3200"/>
    <cellStyle name="Normal 2 2 2 2 2 2 9" xfId="3201"/>
    <cellStyle name="Normal 2 2 2 2 2 3" xfId="3202"/>
    <cellStyle name="Normal 2 2 2 2 2 4" xfId="3203"/>
    <cellStyle name="Normal 2 2 2 2 2 4 10" xfId="3204"/>
    <cellStyle name="Normal 2 2 2 2 2 4 11" xfId="3205"/>
    <cellStyle name="Normal 2 2 2 2 2 4 12" xfId="3206"/>
    <cellStyle name="Normal 2 2 2 2 2 4 13" xfId="3207"/>
    <cellStyle name="Normal 2 2 2 2 2 4 14" xfId="3208"/>
    <cellStyle name="Normal 2 2 2 2 2 4 15" xfId="3209"/>
    <cellStyle name="Normal 2 2 2 2 2 4 16" xfId="3210"/>
    <cellStyle name="Normal 2 2 2 2 2 4 17" xfId="3211"/>
    <cellStyle name="Normal 2 2 2 2 2 4 18" xfId="3212"/>
    <cellStyle name="Normal 2 2 2 2 2 4 19" xfId="3213"/>
    <cellStyle name="Normal 2 2 2 2 2 4 2" xfId="3214"/>
    <cellStyle name="Normal 2 2 2 2 2 4 20" xfId="3215"/>
    <cellStyle name="Normal 2 2 2 2 2 4 21" xfId="3216"/>
    <cellStyle name="Normal 2 2 2 2 2 4 22" xfId="3217"/>
    <cellStyle name="Normal 2 2 2 2 2 4 23" xfId="3218"/>
    <cellStyle name="Normal 2 2 2 2 2 4 24" xfId="3219"/>
    <cellStyle name="Normal 2 2 2 2 2 4 25" xfId="3220"/>
    <cellStyle name="Normal 2 2 2 2 2 4 26" xfId="3221"/>
    <cellStyle name="Normal 2 2 2 2 2 4 27" xfId="3222"/>
    <cellStyle name="Normal 2 2 2 2 2 4 28" xfId="3223"/>
    <cellStyle name="Normal 2 2 2 2 2 4 29" xfId="3224"/>
    <cellStyle name="Normal 2 2 2 2 2 4 3" xfId="3225"/>
    <cellStyle name="Normal 2 2 2 2 2 4 30" xfId="3226"/>
    <cellStyle name="Normal 2 2 2 2 2 4 31" xfId="3227"/>
    <cellStyle name="Normal 2 2 2 2 2 4 32" xfId="3228"/>
    <cellStyle name="Normal 2 2 2 2 2 4 33" xfId="3229"/>
    <cellStyle name="Normal 2 2 2 2 2 4 34" xfId="3230"/>
    <cellStyle name="Normal 2 2 2 2 2 4 35" xfId="3231"/>
    <cellStyle name="Normal 2 2 2 2 2 4 36" xfId="3232"/>
    <cellStyle name="Normal 2 2 2 2 2 4 37" xfId="3233"/>
    <cellStyle name="Normal 2 2 2 2 2 4 38" xfId="3234"/>
    <cellStyle name="Normal 2 2 2 2 2 4 39" xfId="3235"/>
    <cellStyle name="Normal 2 2 2 2 2 4 4" xfId="3236"/>
    <cellStyle name="Normal 2 2 2 2 2 4 40" xfId="3237"/>
    <cellStyle name="Normal 2 2 2 2 2 4 41" xfId="3238"/>
    <cellStyle name="Normal 2 2 2 2 2 4 42" xfId="3239"/>
    <cellStyle name="Normal 2 2 2 2 2 4 43" xfId="3240"/>
    <cellStyle name="Normal 2 2 2 2 2 4 44" xfId="3241"/>
    <cellStyle name="Normal 2 2 2 2 2 4 45" xfId="3242"/>
    <cellStyle name="Normal 2 2 2 2 2 4 5" xfId="3243"/>
    <cellStyle name="Normal 2 2 2 2 2 4 6" xfId="3244"/>
    <cellStyle name="Normal 2 2 2 2 2 4 7" xfId="3245"/>
    <cellStyle name="Normal 2 2 2 2 2 4 8" xfId="3246"/>
    <cellStyle name="Normal 2 2 2 2 2 4 9" xfId="3247"/>
    <cellStyle name="Normal 2 2 2 2 2 5" xfId="3248"/>
    <cellStyle name="Normal 2 2 2 2 2 5 10" xfId="3249"/>
    <cellStyle name="Normal 2 2 2 2 2 5 11" xfId="3250"/>
    <cellStyle name="Normal 2 2 2 2 2 5 12" xfId="3251"/>
    <cellStyle name="Normal 2 2 2 2 2 5 13" xfId="3252"/>
    <cellStyle name="Normal 2 2 2 2 2 5 14" xfId="3253"/>
    <cellStyle name="Normal 2 2 2 2 2 5 15" xfId="3254"/>
    <cellStyle name="Normal 2 2 2 2 2 5 16" xfId="3255"/>
    <cellStyle name="Normal 2 2 2 2 2 5 17" xfId="3256"/>
    <cellStyle name="Normal 2 2 2 2 2 5 18" xfId="3257"/>
    <cellStyle name="Normal 2 2 2 2 2 5 19" xfId="3258"/>
    <cellStyle name="Normal 2 2 2 2 2 5 2" xfId="3259"/>
    <cellStyle name="Normal 2 2 2 2 2 5 20" xfId="3260"/>
    <cellStyle name="Normal 2 2 2 2 2 5 21" xfId="3261"/>
    <cellStyle name="Normal 2 2 2 2 2 5 22" xfId="3262"/>
    <cellStyle name="Normal 2 2 2 2 2 5 23" xfId="3263"/>
    <cellStyle name="Normal 2 2 2 2 2 5 24" xfId="3264"/>
    <cellStyle name="Normal 2 2 2 2 2 5 25" xfId="3265"/>
    <cellStyle name="Normal 2 2 2 2 2 5 26" xfId="3266"/>
    <cellStyle name="Normal 2 2 2 2 2 5 27" xfId="3267"/>
    <cellStyle name="Normal 2 2 2 2 2 5 28" xfId="3268"/>
    <cellStyle name="Normal 2 2 2 2 2 5 29" xfId="3269"/>
    <cellStyle name="Normal 2 2 2 2 2 5 3" xfId="3270"/>
    <cellStyle name="Normal 2 2 2 2 2 5 30" xfId="3271"/>
    <cellStyle name="Normal 2 2 2 2 2 5 31" xfId="3272"/>
    <cellStyle name="Normal 2 2 2 2 2 5 32" xfId="3273"/>
    <cellStyle name="Normal 2 2 2 2 2 5 33" xfId="3274"/>
    <cellStyle name="Normal 2 2 2 2 2 5 34" xfId="3275"/>
    <cellStyle name="Normal 2 2 2 2 2 5 35" xfId="3276"/>
    <cellStyle name="Normal 2 2 2 2 2 5 36" xfId="3277"/>
    <cellStyle name="Normal 2 2 2 2 2 5 37" xfId="3278"/>
    <cellStyle name="Normal 2 2 2 2 2 5 38" xfId="3279"/>
    <cellStyle name="Normal 2 2 2 2 2 5 39" xfId="3280"/>
    <cellStyle name="Normal 2 2 2 2 2 5 4" xfId="3281"/>
    <cellStyle name="Normal 2 2 2 2 2 5 40" xfId="3282"/>
    <cellStyle name="Normal 2 2 2 2 2 5 41" xfId="3283"/>
    <cellStyle name="Normal 2 2 2 2 2 5 42" xfId="3284"/>
    <cellStyle name="Normal 2 2 2 2 2 5 43" xfId="3285"/>
    <cellStyle name="Normal 2 2 2 2 2 5 44" xfId="3286"/>
    <cellStyle name="Normal 2 2 2 2 2 5 45" xfId="3287"/>
    <cellStyle name="Normal 2 2 2 2 2 5 5" xfId="3288"/>
    <cellStyle name="Normal 2 2 2 2 2 5 6" xfId="3289"/>
    <cellStyle name="Normal 2 2 2 2 2 5 7" xfId="3290"/>
    <cellStyle name="Normal 2 2 2 2 2 5 8" xfId="3291"/>
    <cellStyle name="Normal 2 2 2 2 2 5 9" xfId="3292"/>
    <cellStyle name="Normal 2 2 2 2 2 6" xfId="3293"/>
    <cellStyle name="Normal 2 2 2 2 2 6 10" xfId="3294"/>
    <cellStyle name="Normal 2 2 2 2 2 6 11" xfId="3295"/>
    <cellStyle name="Normal 2 2 2 2 2 6 12" xfId="3296"/>
    <cellStyle name="Normal 2 2 2 2 2 6 13" xfId="3297"/>
    <cellStyle name="Normal 2 2 2 2 2 6 14" xfId="3298"/>
    <cellStyle name="Normal 2 2 2 2 2 6 15" xfId="3299"/>
    <cellStyle name="Normal 2 2 2 2 2 6 16" xfId="3300"/>
    <cellStyle name="Normal 2 2 2 2 2 6 17" xfId="3301"/>
    <cellStyle name="Normal 2 2 2 2 2 6 18" xfId="3302"/>
    <cellStyle name="Normal 2 2 2 2 2 6 19" xfId="3303"/>
    <cellStyle name="Normal 2 2 2 2 2 6 2" xfId="3304"/>
    <cellStyle name="Normal 2 2 2 2 2 6 20" xfId="3305"/>
    <cellStyle name="Normal 2 2 2 2 2 6 21" xfId="3306"/>
    <cellStyle name="Normal 2 2 2 2 2 6 22" xfId="3307"/>
    <cellStyle name="Normal 2 2 2 2 2 6 23" xfId="3308"/>
    <cellStyle name="Normal 2 2 2 2 2 6 24" xfId="3309"/>
    <cellStyle name="Normal 2 2 2 2 2 6 25" xfId="3310"/>
    <cellStyle name="Normal 2 2 2 2 2 6 26" xfId="3311"/>
    <cellStyle name="Normal 2 2 2 2 2 6 27" xfId="3312"/>
    <cellStyle name="Normal 2 2 2 2 2 6 28" xfId="3313"/>
    <cellStyle name="Normal 2 2 2 2 2 6 29" xfId="3314"/>
    <cellStyle name="Normal 2 2 2 2 2 6 3" xfId="3315"/>
    <cellStyle name="Normal 2 2 2 2 2 6 30" xfId="3316"/>
    <cellStyle name="Normal 2 2 2 2 2 6 31" xfId="3317"/>
    <cellStyle name="Normal 2 2 2 2 2 6 32" xfId="3318"/>
    <cellStyle name="Normal 2 2 2 2 2 6 33" xfId="3319"/>
    <cellStyle name="Normal 2 2 2 2 2 6 34" xfId="3320"/>
    <cellStyle name="Normal 2 2 2 2 2 6 35" xfId="3321"/>
    <cellStyle name="Normal 2 2 2 2 2 6 36" xfId="3322"/>
    <cellStyle name="Normal 2 2 2 2 2 6 37" xfId="3323"/>
    <cellStyle name="Normal 2 2 2 2 2 6 38" xfId="3324"/>
    <cellStyle name="Normal 2 2 2 2 2 6 39" xfId="3325"/>
    <cellStyle name="Normal 2 2 2 2 2 6 4" xfId="3326"/>
    <cellStyle name="Normal 2 2 2 2 2 6 40" xfId="3327"/>
    <cellStyle name="Normal 2 2 2 2 2 6 41" xfId="3328"/>
    <cellStyle name="Normal 2 2 2 2 2 6 42" xfId="3329"/>
    <cellStyle name="Normal 2 2 2 2 2 6 43" xfId="3330"/>
    <cellStyle name="Normal 2 2 2 2 2 6 44" xfId="3331"/>
    <cellStyle name="Normal 2 2 2 2 2 6 45" xfId="3332"/>
    <cellStyle name="Normal 2 2 2 2 2 6 5" xfId="3333"/>
    <cellStyle name="Normal 2 2 2 2 2 6 6" xfId="3334"/>
    <cellStyle name="Normal 2 2 2 2 2 6 7" xfId="3335"/>
    <cellStyle name="Normal 2 2 2 2 2 6 8" xfId="3336"/>
    <cellStyle name="Normal 2 2 2 2 2 6 9" xfId="3337"/>
    <cellStyle name="Normal 2 2 2 2 3" xfId="3338"/>
    <cellStyle name="Normal 2 2 2 2 4" xfId="3339"/>
    <cellStyle name="Normal 2 2 2 2 5" xfId="3340"/>
    <cellStyle name="Normal 2 2 2 2 5 10" xfId="3341"/>
    <cellStyle name="Normal 2 2 2 2 5 11" xfId="3342"/>
    <cellStyle name="Normal 2 2 2 2 5 12" xfId="3343"/>
    <cellStyle name="Normal 2 2 2 2 5 13" xfId="3344"/>
    <cellStyle name="Normal 2 2 2 2 5 14" xfId="3345"/>
    <cellStyle name="Normal 2 2 2 2 5 15" xfId="3346"/>
    <cellStyle name="Normal 2 2 2 2 5 16" xfId="3347"/>
    <cellStyle name="Normal 2 2 2 2 5 17" xfId="3348"/>
    <cellStyle name="Normal 2 2 2 2 5 18" xfId="3349"/>
    <cellStyle name="Normal 2 2 2 2 5 19" xfId="3350"/>
    <cellStyle name="Normal 2 2 2 2 5 2" xfId="3351"/>
    <cellStyle name="Normal 2 2 2 2 5 20" xfId="3352"/>
    <cellStyle name="Normal 2 2 2 2 5 21" xfId="3353"/>
    <cellStyle name="Normal 2 2 2 2 5 22" xfId="3354"/>
    <cellStyle name="Normal 2 2 2 2 5 23" xfId="3355"/>
    <cellStyle name="Normal 2 2 2 2 5 24" xfId="3356"/>
    <cellStyle name="Normal 2 2 2 2 5 25" xfId="3357"/>
    <cellStyle name="Normal 2 2 2 2 5 26" xfId="3358"/>
    <cellStyle name="Normal 2 2 2 2 5 27" xfId="3359"/>
    <cellStyle name="Normal 2 2 2 2 5 28" xfId="3360"/>
    <cellStyle name="Normal 2 2 2 2 5 29" xfId="3361"/>
    <cellStyle name="Normal 2 2 2 2 5 3" xfId="3362"/>
    <cellStyle name="Normal 2 2 2 2 5 30" xfId="3363"/>
    <cellStyle name="Normal 2 2 2 2 5 31" xfId="3364"/>
    <cellStyle name="Normal 2 2 2 2 5 32" xfId="3365"/>
    <cellStyle name="Normal 2 2 2 2 5 33" xfId="3366"/>
    <cellStyle name="Normal 2 2 2 2 5 34" xfId="3367"/>
    <cellStyle name="Normal 2 2 2 2 5 35" xfId="3368"/>
    <cellStyle name="Normal 2 2 2 2 5 36" xfId="3369"/>
    <cellStyle name="Normal 2 2 2 2 5 37" xfId="3370"/>
    <cellStyle name="Normal 2 2 2 2 5 38" xfId="3371"/>
    <cellStyle name="Normal 2 2 2 2 5 39" xfId="3372"/>
    <cellStyle name="Normal 2 2 2 2 5 4" xfId="3373"/>
    <cellStyle name="Normal 2 2 2 2 5 40" xfId="3374"/>
    <cellStyle name="Normal 2 2 2 2 5 41" xfId="3375"/>
    <cellStyle name="Normal 2 2 2 2 5 42" xfId="3376"/>
    <cellStyle name="Normal 2 2 2 2 5 43" xfId="3377"/>
    <cellStyle name="Normal 2 2 2 2 5 44" xfId="3378"/>
    <cellStyle name="Normal 2 2 2 2 5 45" xfId="3379"/>
    <cellStyle name="Normal 2 2 2 2 5 5" xfId="3380"/>
    <cellStyle name="Normal 2 2 2 2 5 6" xfId="3381"/>
    <cellStyle name="Normal 2 2 2 2 5 7" xfId="3382"/>
    <cellStyle name="Normal 2 2 2 2 5 8" xfId="3383"/>
    <cellStyle name="Normal 2 2 2 2 5 9" xfId="3384"/>
    <cellStyle name="Normal 2 2 2 2 6" xfId="3385"/>
    <cellStyle name="Normal 2 2 2 2 7" xfId="3386"/>
    <cellStyle name="Normal 2 2 2 2 8" xfId="3387"/>
    <cellStyle name="Normal 2 2 2 3" xfId="3388"/>
    <cellStyle name="Normal 2 2 2 3 10" xfId="3389"/>
    <cellStyle name="Normal 2 2 2 3 11" xfId="3390"/>
    <cellStyle name="Normal 2 2 2 3 12" xfId="3391"/>
    <cellStyle name="Normal 2 2 2 3 13" xfId="3392"/>
    <cellStyle name="Normal 2 2 2 3 14" xfId="3393"/>
    <cellStyle name="Normal 2 2 2 3 15" xfId="3394"/>
    <cellStyle name="Normal 2 2 2 3 16" xfId="3395"/>
    <cellStyle name="Normal 2 2 2 3 17" xfId="3396"/>
    <cellStyle name="Normal 2 2 2 3 18" xfId="3397"/>
    <cellStyle name="Normal 2 2 2 3 19" xfId="3398"/>
    <cellStyle name="Normal 2 2 2 3 2" xfId="3399"/>
    <cellStyle name="Normal 2 2 2 3 2 2" xfId="3400"/>
    <cellStyle name="Normal 2 2 2 3 2 2 10" xfId="3401"/>
    <cellStyle name="Normal 2 2 2 3 2 2 11" xfId="3402"/>
    <cellStyle name="Normal 2 2 2 3 2 2 12" xfId="3403"/>
    <cellStyle name="Normal 2 2 2 3 2 2 13" xfId="3404"/>
    <cellStyle name="Normal 2 2 2 3 2 2 14" xfId="3405"/>
    <cellStyle name="Normal 2 2 2 3 2 2 15" xfId="3406"/>
    <cellStyle name="Normal 2 2 2 3 2 2 16" xfId="3407"/>
    <cellStyle name="Normal 2 2 2 3 2 2 17" xfId="3408"/>
    <cellStyle name="Normal 2 2 2 3 2 2 18" xfId="3409"/>
    <cellStyle name="Normal 2 2 2 3 2 2 19" xfId="3410"/>
    <cellStyle name="Normal 2 2 2 3 2 2 2" xfId="3411"/>
    <cellStyle name="Normal 2 2 2 3 2 2 20" xfId="3412"/>
    <cellStyle name="Normal 2 2 2 3 2 2 21" xfId="3413"/>
    <cellStyle name="Normal 2 2 2 3 2 2 22" xfId="3414"/>
    <cellStyle name="Normal 2 2 2 3 2 2 23" xfId="3415"/>
    <cellStyle name="Normal 2 2 2 3 2 2 24" xfId="3416"/>
    <cellStyle name="Normal 2 2 2 3 2 2 25" xfId="3417"/>
    <cellStyle name="Normal 2 2 2 3 2 2 26" xfId="3418"/>
    <cellStyle name="Normal 2 2 2 3 2 2 27" xfId="3419"/>
    <cellStyle name="Normal 2 2 2 3 2 2 28" xfId="3420"/>
    <cellStyle name="Normal 2 2 2 3 2 2 29" xfId="3421"/>
    <cellStyle name="Normal 2 2 2 3 2 2 3" xfId="3422"/>
    <cellStyle name="Normal 2 2 2 3 2 2 30" xfId="3423"/>
    <cellStyle name="Normal 2 2 2 3 2 2 31" xfId="3424"/>
    <cellStyle name="Normal 2 2 2 3 2 2 32" xfId="3425"/>
    <cellStyle name="Normal 2 2 2 3 2 2 33" xfId="3426"/>
    <cellStyle name="Normal 2 2 2 3 2 2 34" xfId="3427"/>
    <cellStyle name="Normal 2 2 2 3 2 2 35" xfId="3428"/>
    <cellStyle name="Normal 2 2 2 3 2 2 36" xfId="3429"/>
    <cellStyle name="Normal 2 2 2 3 2 2 37" xfId="3430"/>
    <cellStyle name="Normal 2 2 2 3 2 2 38" xfId="3431"/>
    <cellStyle name="Normal 2 2 2 3 2 2 39" xfId="3432"/>
    <cellStyle name="Normal 2 2 2 3 2 2 4" xfId="3433"/>
    <cellStyle name="Normal 2 2 2 3 2 2 40" xfId="3434"/>
    <cellStyle name="Normal 2 2 2 3 2 2 41" xfId="3435"/>
    <cellStyle name="Normal 2 2 2 3 2 2 42" xfId="3436"/>
    <cellStyle name="Normal 2 2 2 3 2 2 43" xfId="3437"/>
    <cellStyle name="Normal 2 2 2 3 2 2 44" xfId="3438"/>
    <cellStyle name="Normal 2 2 2 3 2 2 45" xfId="3439"/>
    <cellStyle name="Normal 2 2 2 3 2 2 5" xfId="3440"/>
    <cellStyle name="Normal 2 2 2 3 2 2 6" xfId="3441"/>
    <cellStyle name="Normal 2 2 2 3 2 2 7" xfId="3442"/>
    <cellStyle name="Normal 2 2 2 3 2 2 8" xfId="3443"/>
    <cellStyle name="Normal 2 2 2 3 2 2 9" xfId="3444"/>
    <cellStyle name="Normal 2 2 2 3 2 3" xfId="3445"/>
    <cellStyle name="Normal 2 2 2 3 2 3 10" xfId="3446"/>
    <cellStyle name="Normal 2 2 2 3 2 3 11" xfId="3447"/>
    <cellStyle name="Normal 2 2 2 3 2 3 12" xfId="3448"/>
    <cellStyle name="Normal 2 2 2 3 2 3 13" xfId="3449"/>
    <cellStyle name="Normal 2 2 2 3 2 3 14" xfId="3450"/>
    <cellStyle name="Normal 2 2 2 3 2 3 15" xfId="3451"/>
    <cellStyle name="Normal 2 2 2 3 2 3 16" xfId="3452"/>
    <cellStyle name="Normal 2 2 2 3 2 3 17" xfId="3453"/>
    <cellStyle name="Normal 2 2 2 3 2 3 18" xfId="3454"/>
    <cellStyle name="Normal 2 2 2 3 2 3 19" xfId="3455"/>
    <cellStyle name="Normal 2 2 2 3 2 3 2" xfId="3456"/>
    <cellStyle name="Normal 2 2 2 3 2 3 20" xfId="3457"/>
    <cellStyle name="Normal 2 2 2 3 2 3 21" xfId="3458"/>
    <cellStyle name="Normal 2 2 2 3 2 3 22" xfId="3459"/>
    <cellStyle name="Normal 2 2 2 3 2 3 23" xfId="3460"/>
    <cellStyle name="Normal 2 2 2 3 2 3 24" xfId="3461"/>
    <cellStyle name="Normal 2 2 2 3 2 3 25" xfId="3462"/>
    <cellStyle name="Normal 2 2 2 3 2 3 26" xfId="3463"/>
    <cellStyle name="Normal 2 2 2 3 2 3 27" xfId="3464"/>
    <cellStyle name="Normal 2 2 2 3 2 3 28" xfId="3465"/>
    <cellStyle name="Normal 2 2 2 3 2 3 29" xfId="3466"/>
    <cellStyle name="Normal 2 2 2 3 2 3 3" xfId="3467"/>
    <cellStyle name="Normal 2 2 2 3 2 3 30" xfId="3468"/>
    <cellStyle name="Normal 2 2 2 3 2 3 31" xfId="3469"/>
    <cellStyle name="Normal 2 2 2 3 2 3 32" xfId="3470"/>
    <cellStyle name="Normal 2 2 2 3 2 3 33" xfId="3471"/>
    <cellStyle name="Normal 2 2 2 3 2 3 34" xfId="3472"/>
    <cellStyle name="Normal 2 2 2 3 2 3 35" xfId="3473"/>
    <cellStyle name="Normal 2 2 2 3 2 3 36" xfId="3474"/>
    <cellStyle name="Normal 2 2 2 3 2 3 37" xfId="3475"/>
    <cellStyle name="Normal 2 2 2 3 2 3 38" xfId="3476"/>
    <cellStyle name="Normal 2 2 2 3 2 3 39" xfId="3477"/>
    <cellStyle name="Normal 2 2 2 3 2 3 4" xfId="3478"/>
    <cellStyle name="Normal 2 2 2 3 2 3 40" xfId="3479"/>
    <cellStyle name="Normal 2 2 2 3 2 3 41" xfId="3480"/>
    <cellStyle name="Normal 2 2 2 3 2 3 42" xfId="3481"/>
    <cellStyle name="Normal 2 2 2 3 2 3 43" xfId="3482"/>
    <cellStyle name="Normal 2 2 2 3 2 3 44" xfId="3483"/>
    <cellStyle name="Normal 2 2 2 3 2 3 45" xfId="3484"/>
    <cellStyle name="Normal 2 2 2 3 2 3 5" xfId="3485"/>
    <cellStyle name="Normal 2 2 2 3 2 3 6" xfId="3486"/>
    <cellStyle name="Normal 2 2 2 3 2 3 7" xfId="3487"/>
    <cellStyle name="Normal 2 2 2 3 2 3 8" xfId="3488"/>
    <cellStyle name="Normal 2 2 2 3 2 3 9" xfId="3489"/>
    <cellStyle name="Normal 2 2 2 3 20" xfId="3490"/>
    <cellStyle name="Normal 2 2 2 3 21" xfId="3491"/>
    <cellStyle name="Normal 2 2 2 3 22" xfId="3492"/>
    <cellStyle name="Normal 2 2 2 3 23" xfId="3493"/>
    <cellStyle name="Normal 2 2 2 3 24" xfId="3494"/>
    <cellStyle name="Normal 2 2 2 3 25" xfId="3495"/>
    <cellStyle name="Normal 2 2 2 3 26" xfId="3496"/>
    <cellStyle name="Normal 2 2 2 3 27" xfId="3497"/>
    <cellStyle name="Normal 2 2 2 3 28" xfId="3498"/>
    <cellStyle name="Normal 2 2 2 3 29" xfId="3499"/>
    <cellStyle name="Normal 2 2 2 3 3" xfId="3500"/>
    <cellStyle name="Normal 2 2 2 3 3 10" xfId="3501"/>
    <cellStyle name="Normal 2 2 2 3 3 11" xfId="3502"/>
    <cellStyle name="Normal 2 2 2 3 3 12" xfId="3503"/>
    <cellStyle name="Normal 2 2 2 3 3 13" xfId="3504"/>
    <cellStyle name="Normal 2 2 2 3 3 14" xfId="3505"/>
    <cellStyle name="Normal 2 2 2 3 3 15" xfId="3506"/>
    <cellStyle name="Normal 2 2 2 3 3 16" xfId="3507"/>
    <cellStyle name="Normal 2 2 2 3 3 17" xfId="3508"/>
    <cellStyle name="Normal 2 2 2 3 3 18" xfId="3509"/>
    <cellStyle name="Normal 2 2 2 3 3 19" xfId="3510"/>
    <cellStyle name="Normal 2 2 2 3 3 2" xfId="3511"/>
    <cellStyle name="Normal 2 2 2 3 3 20" xfId="3512"/>
    <cellStyle name="Normal 2 2 2 3 3 21" xfId="3513"/>
    <cellStyle name="Normal 2 2 2 3 3 22" xfId="3514"/>
    <cellStyle name="Normal 2 2 2 3 3 23" xfId="3515"/>
    <cellStyle name="Normal 2 2 2 3 3 24" xfId="3516"/>
    <cellStyle name="Normal 2 2 2 3 3 25" xfId="3517"/>
    <cellStyle name="Normal 2 2 2 3 3 26" xfId="3518"/>
    <cellStyle name="Normal 2 2 2 3 3 27" xfId="3519"/>
    <cellStyle name="Normal 2 2 2 3 3 28" xfId="3520"/>
    <cellStyle name="Normal 2 2 2 3 3 29" xfId="3521"/>
    <cellStyle name="Normal 2 2 2 3 3 3" xfId="3522"/>
    <cellStyle name="Normal 2 2 2 3 3 30" xfId="3523"/>
    <cellStyle name="Normal 2 2 2 3 3 31" xfId="3524"/>
    <cellStyle name="Normal 2 2 2 3 3 32" xfId="3525"/>
    <cellStyle name="Normal 2 2 2 3 3 33" xfId="3526"/>
    <cellStyle name="Normal 2 2 2 3 3 34" xfId="3527"/>
    <cellStyle name="Normal 2 2 2 3 3 35" xfId="3528"/>
    <cellStyle name="Normal 2 2 2 3 3 36" xfId="3529"/>
    <cellStyle name="Normal 2 2 2 3 3 37" xfId="3530"/>
    <cellStyle name="Normal 2 2 2 3 3 38" xfId="3531"/>
    <cellStyle name="Normal 2 2 2 3 3 39" xfId="3532"/>
    <cellStyle name="Normal 2 2 2 3 3 4" xfId="3533"/>
    <cellStyle name="Normal 2 2 2 3 3 40" xfId="3534"/>
    <cellStyle name="Normal 2 2 2 3 3 41" xfId="3535"/>
    <cellStyle name="Normal 2 2 2 3 3 42" xfId="3536"/>
    <cellStyle name="Normal 2 2 2 3 3 43" xfId="3537"/>
    <cellStyle name="Normal 2 2 2 3 3 44" xfId="3538"/>
    <cellStyle name="Normal 2 2 2 3 3 45" xfId="3539"/>
    <cellStyle name="Normal 2 2 2 3 3 5" xfId="3540"/>
    <cellStyle name="Normal 2 2 2 3 3 6" xfId="3541"/>
    <cellStyle name="Normal 2 2 2 3 3 7" xfId="3542"/>
    <cellStyle name="Normal 2 2 2 3 3 8" xfId="3543"/>
    <cellStyle name="Normal 2 2 2 3 3 9" xfId="3544"/>
    <cellStyle name="Normal 2 2 2 3 30" xfId="3545"/>
    <cellStyle name="Normal 2 2 2 3 31" xfId="3546"/>
    <cellStyle name="Normal 2 2 2 3 32" xfId="3547"/>
    <cellStyle name="Normal 2 2 2 3 33" xfId="3548"/>
    <cellStyle name="Normal 2 2 2 3 34" xfId="3549"/>
    <cellStyle name="Normal 2 2 2 3 35" xfId="3550"/>
    <cellStyle name="Normal 2 2 2 3 36" xfId="3551"/>
    <cellStyle name="Normal 2 2 2 3 37" xfId="3552"/>
    <cellStyle name="Normal 2 2 2 3 38" xfId="3553"/>
    <cellStyle name="Normal 2 2 2 3 39" xfId="3554"/>
    <cellStyle name="Normal 2 2 2 3 4" xfId="3555"/>
    <cellStyle name="Normal 2 2 2 3 40" xfId="3556"/>
    <cellStyle name="Normal 2 2 2 3 41" xfId="3557"/>
    <cellStyle name="Normal 2 2 2 3 42" xfId="3558"/>
    <cellStyle name="Normal 2 2 2 3 43" xfId="3559"/>
    <cellStyle name="Normal 2 2 2 3 44" xfId="3560"/>
    <cellStyle name="Normal 2 2 2 3 45" xfId="3561"/>
    <cellStyle name="Normal 2 2 2 3 46" xfId="3562"/>
    <cellStyle name="Normal 2 2 2 3 47" xfId="3563"/>
    <cellStyle name="Normal 2 2 2 3 48" xfId="3564"/>
    <cellStyle name="Normal 2 2 2 3 5" xfId="3565"/>
    <cellStyle name="Normal 2 2 2 3 6" xfId="3566"/>
    <cellStyle name="Normal 2 2 2 3 7" xfId="3567"/>
    <cellStyle name="Normal 2 2 2 3 8" xfId="3568"/>
    <cellStyle name="Normal 2 2 2 3 9" xfId="3569"/>
    <cellStyle name="Normal 2 2 2 4" xfId="3570"/>
    <cellStyle name="Normal 2 2 2 4 10" xfId="3571"/>
    <cellStyle name="Normal 2 2 2 4 11" xfId="3572"/>
    <cellStyle name="Normal 2 2 2 4 12" xfId="3573"/>
    <cellStyle name="Normal 2 2 2 4 13" xfId="3574"/>
    <cellStyle name="Normal 2 2 2 4 14" xfId="3575"/>
    <cellStyle name="Normal 2 2 2 4 15" xfId="3576"/>
    <cellStyle name="Normal 2 2 2 4 16" xfId="3577"/>
    <cellStyle name="Normal 2 2 2 4 17" xfId="3578"/>
    <cellStyle name="Normal 2 2 2 4 18" xfId="3579"/>
    <cellStyle name="Normal 2 2 2 4 19" xfId="3580"/>
    <cellStyle name="Normal 2 2 2 4 2" xfId="3581"/>
    <cellStyle name="Normal 2 2 2 4 20" xfId="3582"/>
    <cellStyle name="Normal 2 2 2 4 21" xfId="3583"/>
    <cellStyle name="Normal 2 2 2 4 22" xfId="3584"/>
    <cellStyle name="Normal 2 2 2 4 23" xfId="3585"/>
    <cellStyle name="Normal 2 2 2 4 24" xfId="3586"/>
    <cellStyle name="Normal 2 2 2 4 25" xfId="3587"/>
    <cellStyle name="Normal 2 2 2 4 26" xfId="3588"/>
    <cellStyle name="Normal 2 2 2 4 27" xfId="3589"/>
    <cellStyle name="Normal 2 2 2 4 28" xfId="3590"/>
    <cellStyle name="Normal 2 2 2 4 29" xfId="3591"/>
    <cellStyle name="Normal 2 2 2 4 3" xfId="3592"/>
    <cellStyle name="Normal 2 2 2 4 30" xfId="3593"/>
    <cellStyle name="Normal 2 2 2 4 31" xfId="3594"/>
    <cellStyle name="Normal 2 2 2 4 32" xfId="3595"/>
    <cellStyle name="Normal 2 2 2 4 33" xfId="3596"/>
    <cellStyle name="Normal 2 2 2 4 34" xfId="3597"/>
    <cellStyle name="Normal 2 2 2 4 35" xfId="3598"/>
    <cellStyle name="Normal 2 2 2 4 36" xfId="3599"/>
    <cellStyle name="Normal 2 2 2 4 37" xfId="3600"/>
    <cellStyle name="Normal 2 2 2 4 38" xfId="3601"/>
    <cellStyle name="Normal 2 2 2 4 39" xfId="3602"/>
    <cellStyle name="Normal 2 2 2 4 4" xfId="3603"/>
    <cellStyle name="Normal 2 2 2 4 40" xfId="3604"/>
    <cellStyle name="Normal 2 2 2 4 41" xfId="3605"/>
    <cellStyle name="Normal 2 2 2 4 42" xfId="3606"/>
    <cellStyle name="Normal 2 2 2 4 43" xfId="3607"/>
    <cellStyle name="Normal 2 2 2 4 44" xfId="3608"/>
    <cellStyle name="Normal 2 2 2 4 45" xfId="3609"/>
    <cellStyle name="Normal 2 2 2 4 5" xfId="3610"/>
    <cellStyle name="Normal 2 2 2 4 6" xfId="3611"/>
    <cellStyle name="Normal 2 2 2 4 7" xfId="3612"/>
    <cellStyle name="Normal 2 2 2 4 8" xfId="3613"/>
    <cellStyle name="Normal 2 2 2 4 9" xfId="3614"/>
    <cellStyle name="Normal 2 2 2 5" xfId="3615"/>
    <cellStyle name="Normal 2 2 2 6" xfId="3616"/>
    <cellStyle name="Normal 2 2 2 6 10" xfId="3617"/>
    <cellStyle name="Normal 2 2 2 6 11" xfId="3618"/>
    <cellStyle name="Normal 2 2 2 6 12" xfId="3619"/>
    <cellStyle name="Normal 2 2 2 6 13" xfId="3620"/>
    <cellStyle name="Normal 2 2 2 6 14" xfId="3621"/>
    <cellStyle name="Normal 2 2 2 6 15" xfId="3622"/>
    <cellStyle name="Normal 2 2 2 6 16" xfId="3623"/>
    <cellStyle name="Normal 2 2 2 6 17" xfId="3624"/>
    <cellStyle name="Normal 2 2 2 6 18" xfId="3625"/>
    <cellStyle name="Normal 2 2 2 6 19" xfId="3626"/>
    <cellStyle name="Normal 2 2 2 6 2" xfId="3627"/>
    <cellStyle name="Normal 2 2 2 6 20" xfId="3628"/>
    <cellStyle name="Normal 2 2 2 6 21" xfId="3629"/>
    <cellStyle name="Normal 2 2 2 6 22" xfId="3630"/>
    <cellStyle name="Normal 2 2 2 6 23" xfId="3631"/>
    <cellStyle name="Normal 2 2 2 6 24" xfId="3632"/>
    <cellStyle name="Normal 2 2 2 6 25" xfId="3633"/>
    <cellStyle name="Normal 2 2 2 6 26" xfId="3634"/>
    <cellStyle name="Normal 2 2 2 6 27" xfId="3635"/>
    <cellStyle name="Normal 2 2 2 6 28" xfId="3636"/>
    <cellStyle name="Normal 2 2 2 6 29" xfId="3637"/>
    <cellStyle name="Normal 2 2 2 6 3" xfId="3638"/>
    <cellStyle name="Normal 2 2 2 6 30" xfId="3639"/>
    <cellStyle name="Normal 2 2 2 6 31" xfId="3640"/>
    <cellStyle name="Normal 2 2 2 6 32" xfId="3641"/>
    <cellStyle name="Normal 2 2 2 6 33" xfId="3642"/>
    <cellStyle name="Normal 2 2 2 6 34" xfId="3643"/>
    <cellStyle name="Normal 2 2 2 6 35" xfId="3644"/>
    <cellStyle name="Normal 2 2 2 6 36" xfId="3645"/>
    <cellStyle name="Normal 2 2 2 6 37" xfId="3646"/>
    <cellStyle name="Normal 2 2 2 6 38" xfId="3647"/>
    <cellStyle name="Normal 2 2 2 6 39" xfId="3648"/>
    <cellStyle name="Normal 2 2 2 6 4" xfId="3649"/>
    <cellStyle name="Normal 2 2 2 6 40" xfId="3650"/>
    <cellStyle name="Normal 2 2 2 6 41" xfId="3651"/>
    <cellStyle name="Normal 2 2 2 6 42" xfId="3652"/>
    <cellStyle name="Normal 2 2 2 6 43" xfId="3653"/>
    <cellStyle name="Normal 2 2 2 6 44" xfId="3654"/>
    <cellStyle name="Normal 2 2 2 6 45" xfId="3655"/>
    <cellStyle name="Normal 2 2 2 6 5" xfId="3656"/>
    <cellStyle name="Normal 2 2 2 6 6" xfId="3657"/>
    <cellStyle name="Normal 2 2 2 6 7" xfId="3658"/>
    <cellStyle name="Normal 2 2 2 6 8" xfId="3659"/>
    <cellStyle name="Normal 2 2 2 6 9" xfId="3660"/>
    <cellStyle name="Normal 2 2 2 7" xfId="3661"/>
    <cellStyle name="Normal 2 2 2 7 2" xfId="3662"/>
    <cellStyle name="Normal 2 2 2 7 2 10" xfId="3663"/>
    <cellStyle name="Normal 2 2 2 7 2 11" xfId="3664"/>
    <cellStyle name="Normal 2 2 2 7 2 12" xfId="3665"/>
    <cellStyle name="Normal 2 2 2 7 2 13" xfId="3666"/>
    <cellStyle name="Normal 2 2 2 7 2 14" xfId="3667"/>
    <cellStyle name="Normal 2 2 2 7 2 15" xfId="3668"/>
    <cellStyle name="Normal 2 2 2 7 2 16" xfId="3669"/>
    <cellStyle name="Normal 2 2 2 7 2 17" xfId="3670"/>
    <cellStyle name="Normal 2 2 2 7 2 18" xfId="3671"/>
    <cellStyle name="Normal 2 2 2 7 2 19" xfId="3672"/>
    <cellStyle name="Normal 2 2 2 7 2 2" xfId="3673"/>
    <cellStyle name="Normal 2 2 2 7 2 20" xfId="3674"/>
    <cellStyle name="Normal 2 2 2 7 2 21" xfId="3675"/>
    <cellStyle name="Normal 2 2 2 7 2 22" xfId="3676"/>
    <cellStyle name="Normal 2 2 2 7 2 23" xfId="3677"/>
    <cellStyle name="Normal 2 2 2 7 2 24" xfId="3678"/>
    <cellStyle name="Normal 2 2 2 7 2 25" xfId="3679"/>
    <cellStyle name="Normal 2 2 2 7 2 26" xfId="3680"/>
    <cellStyle name="Normal 2 2 2 7 2 27" xfId="3681"/>
    <cellStyle name="Normal 2 2 2 7 2 28" xfId="3682"/>
    <cellStyle name="Normal 2 2 2 7 2 29" xfId="3683"/>
    <cellStyle name="Normal 2 2 2 7 2 3" xfId="3684"/>
    <cellStyle name="Normal 2 2 2 7 2 30" xfId="3685"/>
    <cellStyle name="Normal 2 2 2 7 2 31" xfId="3686"/>
    <cellStyle name="Normal 2 2 2 7 2 32" xfId="3687"/>
    <cellStyle name="Normal 2 2 2 7 2 33" xfId="3688"/>
    <cellStyle name="Normal 2 2 2 7 2 34" xfId="3689"/>
    <cellStyle name="Normal 2 2 2 7 2 35" xfId="3690"/>
    <cellStyle name="Normal 2 2 2 7 2 36" xfId="3691"/>
    <cellStyle name="Normal 2 2 2 7 2 37" xfId="3692"/>
    <cellStyle name="Normal 2 2 2 7 2 38" xfId="3693"/>
    <cellStyle name="Normal 2 2 2 7 2 39" xfId="3694"/>
    <cellStyle name="Normal 2 2 2 7 2 4" xfId="3695"/>
    <cellStyle name="Normal 2 2 2 7 2 40" xfId="3696"/>
    <cellStyle name="Normal 2 2 2 7 2 41" xfId="3697"/>
    <cellStyle name="Normal 2 2 2 7 2 42" xfId="3698"/>
    <cellStyle name="Normal 2 2 2 7 2 43" xfId="3699"/>
    <cellStyle name="Normal 2 2 2 7 2 44" xfId="3700"/>
    <cellStyle name="Normal 2 2 2 7 2 45" xfId="3701"/>
    <cellStyle name="Normal 2 2 2 7 2 5" xfId="3702"/>
    <cellStyle name="Normal 2 2 2 7 2 6" xfId="3703"/>
    <cellStyle name="Normal 2 2 2 7 2 7" xfId="3704"/>
    <cellStyle name="Normal 2 2 2 7 2 8" xfId="3705"/>
    <cellStyle name="Normal 2 2 2 7 2 9" xfId="3706"/>
    <cellStyle name="Normal 2 2 2 8" xfId="3707"/>
    <cellStyle name="Normal 2 2 2 8 2" xfId="3708"/>
    <cellStyle name="Normal 2 2 2 8 2 10" xfId="3709"/>
    <cellStyle name="Normal 2 2 2 8 2 11" xfId="3710"/>
    <cellStyle name="Normal 2 2 2 8 2 12" xfId="3711"/>
    <cellStyle name="Normal 2 2 2 8 2 13" xfId="3712"/>
    <cellStyle name="Normal 2 2 2 8 2 14" xfId="3713"/>
    <cellStyle name="Normal 2 2 2 8 2 15" xfId="3714"/>
    <cellStyle name="Normal 2 2 2 8 2 16" xfId="3715"/>
    <cellStyle name="Normal 2 2 2 8 2 17" xfId="3716"/>
    <cellStyle name="Normal 2 2 2 8 2 18" xfId="3717"/>
    <cellStyle name="Normal 2 2 2 8 2 19" xfId="3718"/>
    <cellStyle name="Normal 2 2 2 8 2 2" xfId="3719"/>
    <cellStyle name="Normal 2 2 2 8 2 20" xfId="3720"/>
    <cellStyle name="Normal 2 2 2 8 2 21" xfId="3721"/>
    <cellStyle name="Normal 2 2 2 8 2 22" xfId="3722"/>
    <cellStyle name="Normal 2 2 2 8 2 23" xfId="3723"/>
    <cellStyle name="Normal 2 2 2 8 2 24" xfId="3724"/>
    <cellStyle name="Normal 2 2 2 8 2 25" xfId="3725"/>
    <cellStyle name="Normal 2 2 2 8 2 26" xfId="3726"/>
    <cellStyle name="Normal 2 2 2 8 2 27" xfId="3727"/>
    <cellStyle name="Normal 2 2 2 8 2 28" xfId="3728"/>
    <cellStyle name="Normal 2 2 2 8 2 29" xfId="3729"/>
    <cellStyle name="Normal 2 2 2 8 2 3" xfId="3730"/>
    <cellStyle name="Normal 2 2 2 8 2 30" xfId="3731"/>
    <cellStyle name="Normal 2 2 2 8 2 31" xfId="3732"/>
    <cellStyle name="Normal 2 2 2 8 2 32" xfId="3733"/>
    <cellStyle name="Normal 2 2 2 8 2 33" xfId="3734"/>
    <cellStyle name="Normal 2 2 2 8 2 34" xfId="3735"/>
    <cellStyle name="Normal 2 2 2 8 2 35" xfId="3736"/>
    <cellStyle name="Normal 2 2 2 8 2 36" xfId="3737"/>
    <cellStyle name="Normal 2 2 2 8 2 37" xfId="3738"/>
    <cellStyle name="Normal 2 2 2 8 2 38" xfId="3739"/>
    <cellStyle name="Normal 2 2 2 8 2 39" xfId="3740"/>
    <cellStyle name="Normal 2 2 2 8 2 4" xfId="3741"/>
    <cellStyle name="Normal 2 2 2 8 2 40" xfId="3742"/>
    <cellStyle name="Normal 2 2 2 8 2 41" xfId="3743"/>
    <cellStyle name="Normal 2 2 2 8 2 42" xfId="3744"/>
    <cellStyle name="Normal 2 2 2 8 2 43" xfId="3745"/>
    <cellStyle name="Normal 2 2 2 8 2 44" xfId="3746"/>
    <cellStyle name="Normal 2 2 2 8 2 45" xfId="3747"/>
    <cellStyle name="Normal 2 2 2 8 2 5" xfId="3748"/>
    <cellStyle name="Normal 2 2 2 8 2 6" xfId="3749"/>
    <cellStyle name="Normal 2 2 2 8 2 7" xfId="3750"/>
    <cellStyle name="Normal 2 2 2 8 2 8" xfId="3751"/>
    <cellStyle name="Normal 2 2 2 8 2 9" xfId="3752"/>
    <cellStyle name="Normal 2 2 2 9" xfId="3753"/>
    <cellStyle name="Normal 2 2 2 9 2" xfId="3754"/>
    <cellStyle name="Normal 2 2 2 9 2 10" xfId="3755"/>
    <cellStyle name="Normal 2 2 2 9 2 11" xfId="3756"/>
    <cellStyle name="Normal 2 2 2 9 2 12" xfId="3757"/>
    <cellStyle name="Normal 2 2 2 9 2 13" xfId="3758"/>
    <cellStyle name="Normal 2 2 2 9 2 14" xfId="3759"/>
    <cellStyle name="Normal 2 2 2 9 2 15" xfId="3760"/>
    <cellStyle name="Normal 2 2 2 9 2 16" xfId="3761"/>
    <cellStyle name="Normal 2 2 2 9 2 17" xfId="3762"/>
    <cellStyle name="Normal 2 2 2 9 2 18" xfId="3763"/>
    <cellStyle name="Normal 2 2 2 9 2 19" xfId="3764"/>
    <cellStyle name="Normal 2 2 2 9 2 2" xfId="3765"/>
    <cellStyle name="Normal 2 2 2 9 2 20" xfId="3766"/>
    <cellStyle name="Normal 2 2 2 9 2 21" xfId="3767"/>
    <cellStyle name="Normal 2 2 2 9 2 22" xfId="3768"/>
    <cellStyle name="Normal 2 2 2 9 2 23" xfId="3769"/>
    <cellStyle name="Normal 2 2 2 9 2 24" xfId="3770"/>
    <cellStyle name="Normal 2 2 2 9 2 25" xfId="3771"/>
    <cellStyle name="Normal 2 2 2 9 2 26" xfId="3772"/>
    <cellStyle name="Normal 2 2 2 9 2 27" xfId="3773"/>
    <cellStyle name="Normal 2 2 2 9 2 28" xfId="3774"/>
    <cellStyle name="Normal 2 2 2 9 2 29" xfId="3775"/>
    <cellStyle name="Normal 2 2 2 9 2 3" xfId="3776"/>
    <cellStyle name="Normal 2 2 2 9 2 30" xfId="3777"/>
    <cellStyle name="Normal 2 2 2 9 2 31" xfId="3778"/>
    <cellStyle name="Normal 2 2 2 9 2 32" xfId="3779"/>
    <cellStyle name="Normal 2 2 2 9 2 33" xfId="3780"/>
    <cellStyle name="Normal 2 2 2 9 2 34" xfId="3781"/>
    <cellStyle name="Normal 2 2 2 9 2 35" xfId="3782"/>
    <cellStyle name="Normal 2 2 2 9 2 36" xfId="3783"/>
    <cellStyle name="Normal 2 2 2 9 2 37" xfId="3784"/>
    <cellStyle name="Normal 2 2 2 9 2 38" xfId="3785"/>
    <cellStyle name="Normal 2 2 2 9 2 39" xfId="3786"/>
    <cellStyle name="Normal 2 2 2 9 2 4" xfId="3787"/>
    <cellStyle name="Normal 2 2 2 9 2 40" xfId="3788"/>
    <cellStyle name="Normal 2 2 2 9 2 41" xfId="3789"/>
    <cellStyle name="Normal 2 2 2 9 2 42" xfId="3790"/>
    <cellStyle name="Normal 2 2 2 9 2 43" xfId="3791"/>
    <cellStyle name="Normal 2 2 2 9 2 44" xfId="3792"/>
    <cellStyle name="Normal 2 2 2 9 2 45" xfId="3793"/>
    <cellStyle name="Normal 2 2 2 9 2 5" xfId="3794"/>
    <cellStyle name="Normal 2 2 2 9 2 6" xfId="3795"/>
    <cellStyle name="Normal 2 2 2 9 2 7" xfId="3796"/>
    <cellStyle name="Normal 2 2 2 9 2 8" xfId="3797"/>
    <cellStyle name="Normal 2 2 2 9 2 9" xfId="3798"/>
    <cellStyle name="Normal 2 2 3" xfId="3799"/>
    <cellStyle name="Normal 2 2 3 2" xfId="3800"/>
    <cellStyle name="Normal 2 2 3 3" xfId="3801"/>
    <cellStyle name="Normal 2 2 4" xfId="3802"/>
    <cellStyle name="Normal 2 2 4 10" xfId="3803"/>
    <cellStyle name="Normal 2 2 4 11" xfId="3804"/>
    <cellStyle name="Normal 2 2 4 12" xfId="3805"/>
    <cellStyle name="Normal 2 2 4 13" xfId="3806"/>
    <cellStyle name="Normal 2 2 4 14" xfId="3807"/>
    <cellStyle name="Normal 2 2 4 15" xfId="3808"/>
    <cellStyle name="Normal 2 2 4 16" xfId="3809"/>
    <cellStyle name="Normal 2 2 4 17" xfId="3810"/>
    <cellStyle name="Normal 2 2 4 18" xfId="3811"/>
    <cellStyle name="Normal 2 2 4 19" xfId="3812"/>
    <cellStyle name="Normal 2 2 4 2" xfId="3813"/>
    <cellStyle name="Normal 2 2 4 20" xfId="3814"/>
    <cellStyle name="Normal 2 2 4 21" xfId="3815"/>
    <cellStyle name="Normal 2 2 4 22" xfId="3816"/>
    <cellStyle name="Normal 2 2 4 23" xfId="3817"/>
    <cellStyle name="Normal 2 2 4 24" xfId="3818"/>
    <cellStyle name="Normal 2 2 4 25" xfId="3819"/>
    <cellStyle name="Normal 2 2 4 26" xfId="3820"/>
    <cellStyle name="Normal 2 2 4 27" xfId="3821"/>
    <cellStyle name="Normal 2 2 4 28" xfId="3822"/>
    <cellStyle name="Normal 2 2 4 29" xfId="3823"/>
    <cellStyle name="Normal 2 2 4 3" xfId="3824"/>
    <cellStyle name="Normal 2 2 4 30" xfId="3825"/>
    <cellStyle name="Normal 2 2 4 31" xfId="3826"/>
    <cellStyle name="Normal 2 2 4 32" xfId="3827"/>
    <cellStyle name="Normal 2 2 4 33" xfId="3828"/>
    <cellStyle name="Normal 2 2 4 34" xfId="3829"/>
    <cellStyle name="Normal 2 2 4 35" xfId="3830"/>
    <cellStyle name="Normal 2 2 4 36" xfId="3831"/>
    <cellStyle name="Normal 2 2 4 37" xfId="3832"/>
    <cellStyle name="Normal 2 2 4 38" xfId="3833"/>
    <cellStyle name="Normal 2 2 4 39" xfId="3834"/>
    <cellStyle name="Normal 2 2 4 4" xfId="3835"/>
    <cellStyle name="Normal 2 2 4 40" xfId="3836"/>
    <cellStyle name="Normal 2 2 4 41" xfId="3837"/>
    <cellStyle name="Normal 2 2 4 42" xfId="3838"/>
    <cellStyle name="Normal 2 2 4 43" xfId="3839"/>
    <cellStyle name="Normal 2 2 4 44" xfId="3840"/>
    <cellStyle name="Normal 2 2 4 45" xfId="3841"/>
    <cellStyle name="Normal 2 2 4 46" xfId="3842"/>
    <cellStyle name="Normal 2 2 4 47" xfId="3843"/>
    <cellStyle name="Normal 2 2 4 5" xfId="3844"/>
    <cellStyle name="Normal 2 2 4 6" xfId="3845"/>
    <cellStyle name="Normal 2 2 4 7" xfId="3846"/>
    <cellStyle name="Normal 2 2 4 8" xfId="3847"/>
    <cellStyle name="Normal 2 2 4 9" xfId="3848"/>
    <cellStyle name="Normal 2 2 5" xfId="3849"/>
    <cellStyle name="Normal 2 2 6" xfId="3850"/>
    <cellStyle name="Normal 2 2 6 10" xfId="3851"/>
    <cellStyle name="Normal 2 2 6 11" xfId="3852"/>
    <cellStyle name="Normal 2 2 6 12" xfId="3853"/>
    <cellStyle name="Normal 2 2 6 13" xfId="3854"/>
    <cellStyle name="Normal 2 2 6 14" xfId="3855"/>
    <cellStyle name="Normal 2 2 6 15" xfId="3856"/>
    <cellStyle name="Normal 2 2 6 16" xfId="3857"/>
    <cellStyle name="Normal 2 2 6 17" xfId="3858"/>
    <cellStyle name="Normal 2 2 6 18" xfId="3859"/>
    <cellStyle name="Normal 2 2 6 19" xfId="3860"/>
    <cellStyle name="Normal 2 2 6 2" xfId="3861"/>
    <cellStyle name="Normal 2 2 6 20" xfId="3862"/>
    <cellStyle name="Normal 2 2 6 21" xfId="3863"/>
    <cellStyle name="Normal 2 2 6 22" xfId="3864"/>
    <cellStyle name="Normal 2 2 6 23" xfId="3865"/>
    <cellStyle name="Normal 2 2 6 24" xfId="3866"/>
    <cellStyle name="Normal 2 2 6 25" xfId="3867"/>
    <cellStyle name="Normal 2 2 6 26" xfId="3868"/>
    <cellStyle name="Normal 2 2 6 27" xfId="3869"/>
    <cellStyle name="Normal 2 2 6 28" xfId="3870"/>
    <cellStyle name="Normal 2 2 6 29" xfId="3871"/>
    <cellStyle name="Normal 2 2 6 3" xfId="3872"/>
    <cellStyle name="Normal 2 2 6 30" xfId="3873"/>
    <cellStyle name="Normal 2 2 6 31" xfId="3874"/>
    <cellStyle name="Normal 2 2 6 32" xfId="3875"/>
    <cellStyle name="Normal 2 2 6 33" xfId="3876"/>
    <cellStyle name="Normal 2 2 6 34" xfId="3877"/>
    <cellStyle name="Normal 2 2 6 35" xfId="3878"/>
    <cellStyle name="Normal 2 2 6 36" xfId="3879"/>
    <cellStyle name="Normal 2 2 6 37" xfId="3880"/>
    <cellStyle name="Normal 2 2 6 38" xfId="3881"/>
    <cellStyle name="Normal 2 2 6 39" xfId="3882"/>
    <cellStyle name="Normal 2 2 6 4" xfId="3883"/>
    <cellStyle name="Normal 2 2 6 40" xfId="3884"/>
    <cellStyle name="Normal 2 2 6 41" xfId="3885"/>
    <cellStyle name="Normal 2 2 6 42" xfId="3886"/>
    <cellStyle name="Normal 2 2 6 43" xfId="3887"/>
    <cellStyle name="Normal 2 2 6 44" xfId="3888"/>
    <cellStyle name="Normal 2 2 6 45" xfId="3889"/>
    <cellStyle name="Normal 2 2 6 5" xfId="3890"/>
    <cellStyle name="Normal 2 2 6 6" xfId="3891"/>
    <cellStyle name="Normal 2 2 6 7" xfId="3892"/>
    <cellStyle name="Normal 2 2 6 8" xfId="3893"/>
    <cellStyle name="Normal 2 2 6 9" xfId="3894"/>
    <cellStyle name="Normal 2 2 7" xfId="3895"/>
    <cellStyle name="Normal 2 2 8" xfId="3896"/>
    <cellStyle name="Normal 2 2 9" xfId="3897"/>
    <cellStyle name="Normal 2 3" xfId="3898"/>
    <cellStyle name="Normal 2 3 1" xfId="3899"/>
    <cellStyle name="Normal 2 3 10" xfId="3900"/>
    <cellStyle name="Normal 2 3 11" xfId="3901"/>
    <cellStyle name="Normal 2 3 12" xfId="3902"/>
    <cellStyle name="Normal 2 3 13" xfId="3903"/>
    <cellStyle name="Normal 2 3 14" xfId="3904"/>
    <cellStyle name="Normal 2 3 15" xfId="3905"/>
    <cellStyle name="Normal 2 3 16" xfId="3906"/>
    <cellStyle name="Normal 2 3 17" xfId="3907"/>
    <cellStyle name="Normal 2 3 18" xfId="3908"/>
    <cellStyle name="Normal 2 3 19" xfId="3909"/>
    <cellStyle name="Normal 2 3 2" xfId="3910"/>
    <cellStyle name="Normal 2 3 20" xfId="3911"/>
    <cellStyle name="Normal 2 3 21" xfId="3912"/>
    <cellStyle name="Normal 2 3 22" xfId="3913"/>
    <cellStyle name="Normal 2 3 23" xfId="3914"/>
    <cellStyle name="Normal 2 3 24" xfId="3915"/>
    <cellStyle name="Normal 2 3 25" xfId="3916"/>
    <cellStyle name="Normal 2 3 26" xfId="3917"/>
    <cellStyle name="Normal 2 3 27" xfId="3918"/>
    <cellStyle name="Normal 2 3 28" xfId="3919"/>
    <cellStyle name="Normal 2 3 29" xfId="3920"/>
    <cellStyle name="Normal 2 3 3" xfId="3921"/>
    <cellStyle name="Normal 2 3 30" xfId="3922"/>
    <cellStyle name="Normal 2 3 31" xfId="3923"/>
    <cellStyle name="Normal 2 3 32" xfId="3924"/>
    <cellStyle name="Normal 2 3 33" xfId="3925"/>
    <cellStyle name="Normal 2 3 34" xfId="3926"/>
    <cellStyle name="Normal 2 3 35" xfId="3927"/>
    <cellStyle name="Normal 2 3 36" xfId="3928"/>
    <cellStyle name="Normal 2 3 37" xfId="3929"/>
    <cellStyle name="Normal 2 3 38" xfId="3930"/>
    <cellStyle name="Normal 2 3 39" xfId="3931"/>
    <cellStyle name="Normal 2 3 4" xfId="3932"/>
    <cellStyle name="Normal 2 3 40" xfId="3933"/>
    <cellStyle name="Normal 2 3 41" xfId="3934"/>
    <cellStyle name="Normal 2 3 42" xfId="3935"/>
    <cellStyle name="Normal 2 3 43" xfId="3936"/>
    <cellStyle name="Normal 2 3 44" xfId="3937"/>
    <cellStyle name="Normal 2 3 45" xfId="3938"/>
    <cellStyle name="Normal 2 3 46" xfId="3939"/>
    <cellStyle name="Normal 2 3 47" xfId="3940"/>
    <cellStyle name="Normal 2 3 5" xfId="3941"/>
    <cellStyle name="Normal 2 3 6" xfId="3942"/>
    <cellStyle name="Normal 2 3 7" xfId="3943"/>
    <cellStyle name="Normal 2 3 8" xfId="3944"/>
    <cellStyle name="Normal 2 3 9" xfId="3945"/>
    <cellStyle name="Normal 2 4" xfId="3946"/>
    <cellStyle name="Normal 2 4 1" xfId="3947"/>
    <cellStyle name="Normal 2 4 2" xfId="3948"/>
    <cellStyle name="Normal 2 5" xfId="3949"/>
    <cellStyle name="Normal 2 5 1" xfId="3950"/>
    <cellStyle name="Normal 2 5 2" xfId="3951"/>
    <cellStyle name="Normal 2 5 2 2" xfId="3952"/>
    <cellStyle name="Normal 2 5 2 2 10" xfId="3953"/>
    <cellStyle name="Normal 2 5 2 2 11" xfId="3954"/>
    <cellStyle name="Normal 2 5 2 2 12" xfId="3955"/>
    <cellStyle name="Normal 2 5 2 2 13" xfId="3956"/>
    <cellStyle name="Normal 2 5 2 2 14" xfId="3957"/>
    <cellStyle name="Normal 2 5 2 2 15" xfId="3958"/>
    <cellStyle name="Normal 2 5 2 2 16" xfId="3959"/>
    <cellStyle name="Normal 2 5 2 2 17" xfId="3960"/>
    <cellStyle name="Normal 2 5 2 2 18" xfId="3961"/>
    <cellStyle name="Normal 2 5 2 2 19" xfId="3962"/>
    <cellStyle name="Normal 2 5 2 2 2" xfId="3963"/>
    <cellStyle name="Normal 2 5 2 2 20" xfId="3964"/>
    <cellStyle name="Normal 2 5 2 2 21" xfId="3965"/>
    <cellStyle name="Normal 2 5 2 2 22" xfId="3966"/>
    <cellStyle name="Normal 2 5 2 2 23" xfId="3967"/>
    <cellStyle name="Normal 2 5 2 2 24" xfId="3968"/>
    <cellStyle name="Normal 2 5 2 2 25" xfId="3969"/>
    <cellStyle name="Normal 2 5 2 2 26" xfId="3970"/>
    <cellStyle name="Normal 2 5 2 2 27" xfId="3971"/>
    <cellStyle name="Normal 2 5 2 2 28" xfId="3972"/>
    <cellStyle name="Normal 2 5 2 2 29" xfId="3973"/>
    <cellStyle name="Normal 2 5 2 2 3" xfId="3974"/>
    <cellStyle name="Normal 2 5 2 2 30" xfId="3975"/>
    <cellStyle name="Normal 2 5 2 2 31" xfId="3976"/>
    <cellStyle name="Normal 2 5 2 2 32" xfId="3977"/>
    <cellStyle name="Normal 2 5 2 2 33" xfId="3978"/>
    <cellStyle name="Normal 2 5 2 2 34" xfId="3979"/>
    <cellStyle name="Normal 2 5 2 2 35" xfId="3980"/>
    <cellStyle name="Normal 2 5 2 2 36" xfId="3981"/>
    <cellStyle name="Normal 2 5 2 2 37" xfId="3982"/>
    <cellStyle name="Normal 2 5 2 2 38" xfId="3983"/>
    <cellStyle name="Normal 2 5 2 2 39" xfId="3984"/>
    <cellStyle name="Normal 2 5 2 2 4" xfId="3985"/>
    <cellStyle name="Normal 2 5 2 2 40" xfId="3986"/>
    <cellStyle name="Normal 2 5 2 2 41" xfId="3987"/>
    <cellStyle name="Normal 2 5 2 2 42" xfId="3988"/>
    <cellStyle name="Normal 2 5 2 2 43" xfId="3989"/>
    <cellStyle name="Normal 2 5 2 2 44" xfId="3990"/>
    <cellStyle name="Normal 2 5 2 2 45" xfId="3991"/>
    <cellStyle name="Normal 2 5 2 2 5" xfId="3992"/>
    <cellStyle name="Normal 2 5 2 2 6" xfId="3993"/>
    <cellStyle name="Normal 2 5 2 2 7" xfId="3994"/>
    <cellStyle name="Normal 2 5 2 2 8" xfId="3995"/>
    <cellStyle name="Normal 2 5 2 2 9" xfId="3996"/>
    <cellStyle name="Normal 2 5 2 3" xfId="3997"/>
    <cellStyle name="Normal 2 5 2 3 10" xfId="3998"/>
    <cellStyle name="Normal 2 5 2 3 11" xfId="3999"/>
    <cellStyle name="Normal 2 5 2 3 12" xfId="4000"/>
    <cellStyle name="Normal 2 5 2 3 13" xfId="4001"/>
    <cellStyle name="Normal 2 5 2 3 14" xfId="4002"/>
    <cellStyle name="Normal 2 5 2 3 15" xfId="4003"/>
    <cellStyle name="Normal 2 5 2 3 16" xfId="4004"/>
    <cellStyle name="Normal 2 5 2 3 17" xfId="4005"/>
    <cellStyle name="Normal 2 5 2 3 18" xfId="4006"/>
    <cellStyle name="Normal 2 5 2 3 19" xfId="4007"/>
    <cellStyle name="Normal 2 5 2 3 2" xfId="4008"/>
    <cellStyle name="Normal 2 5 2 3 20" xfId="4009"/>
    <cellStyle name="Normal 2 5 2 3 21" xfId="4010"/>
    <cellStyle name="Normal 2 5 2 3 22" xfId="4011"/>
    <cellStyle name="Normal 2 5 2 3 23" xfId="4012"/>
    <cellStyle name="Normal 2 5 2 3 24" xfId="4013"/>
    <cellStyle name="Normal 2 5 2 3 25" xfId="4014"/>
    <cellStyle name="Normal 2 5 2 3 26" xfId="4015"/>
    <cellStyle name="Normal 2 5 2 3 27" xfId="4016"/>
    <cellStyle name="Normal 2 5 2 3 28" xfId="4017"/>
    <cellStyle name="Normal 2 5 2 3 29" xfId="4018"/>
    <cellStyle name="Normal 2 5 2 3 3" xfId="4019"/>
    <cellStyle name="Normal 2 5 2 3 30" xfId="4020"/>
    <cellStyle name="Normal 2 5 2 3 31" xfId="4021"/>
    <cellStyle name="Normal 2 5 2 3 32" xfId="4022"/>
    <cellStyle name="Normal 2 5 2 3 33" xfId="4023"/>
    <cellStyle name="Normal 2 5 2 3 34" xfId="4024"/>
    <cellStyle name="Normal 2 5 2 3 35" xfId="4025"/>
    <cellStyle name="Normal 2 5 2 3 36" xfId="4026"/>
    <cellStyle name="Normal 2 5 2 3 37" xfId="4027"/>
    <cellStyle name="Normal 2 5 2 3 38" xfId="4028"/>
    <cellStyle name="Normal 2 5 2 3 39" xfId="4029"/>
    <cellStyle name="Normal 2 5 2 3 4" xfId="4030"/>
    <cellStyle name="Normal 2 5 2 3 40" xfId="4031"/>
    <cellStyle name="Normal 2 5 2 3 41" xfId="4032"/>
    <cellStyle name="Normal 2 5 2 3 42" xfId="4033"/>
    <cellStyle name="Normal 2 5 2 3 43" xfId="4034"/>
    <cellStyle name="Normal 2 5 2 3 44" xfId="4035"/>
    <cellStyle name="Normal 2 5 2 3 45" xfId="4036"/>
    <cellStyle name="Normal 2 5 2 3 5" xfId="4037"/>
    <cellStyle name="Normal 2 5 2 3 6" xfId="4038"/>
    <cellStyle name="Normal 2 5 2 3 7" xfId="4039"/>
    <cellStyle name="Normal 2 5 2 3 8" xfId="4040"/>
    <cellStyle name="Normal 2 5 2 3 9" xfId="4041"/>
    <cellStyle name="Normal 2 6" xfId="4042"/>
    <cellStyle name="Normal 2 6 1" xfId="4043"/>
    <cellStyle name="Normal 2 6 2" xfId="4044"/>
    <cellStyle name="Normal 2 7" xfId="4045"/>
    <cellStyle name="Normal 2 7 1" xfId="4046"/>
    <cellStyle name="Normal 2 7 10" xfId="4047"/>
    <cellStyle name="Normal 2 7 11" xfId="4048"/>
    <cellStyle name="Normal 2 7 12" xfId="4049"/>
    <cellStyle name="Normal 2 7 13" xfId="4050"/>
    <cellStyle name="Normal 2 7 14" xfId="4051"/>
    <cellStyle name="Normal 2 7 15" xfId="4052"/>
    <cellStyle name="Normal 2 7 16" xfId="4053"/>
    <cellStyle name="Normal 2 7 17" xfId="4054"/>
    <cellStyle name="Normal 2 7 18" xfId="4055"/>
    <cellStyle name="Normal 2 7 19" xfId="4056"/>
    <cellStyle name="Normal 2 7 2" xfId="4057"/>
    <cellStyle name="Normal 2 7 2 2" xfId="4058"/>
    <cellStyle name="Normal 2 7 2 2 10" xfId="4059"/>
    <cellStyle name="Normal 2 7 2 2 11" xfId="4060"/>
    <cellStyle name="Normal 2 7 2 2 12" xfId="4061"/>
    <cellStyle name="Normal 2 7 2 2 13" xfId="4062"/>
    <cellStyle name="Normal 2 7 2 2 14" xfId="4063"/>
    <cellStyle name="Normal 2 7 2 2 15" xfId="4064"/>
    <cellStyle name="Normal 2 7 2 2 16" xfId="4065"/>
    <cellStyle name="Normal 2 7 2 2 17" xfId="4066"/>
    <cellStyle name="Normal 2 7 2 2 18" xfId="4067"/>
    <cellStyle name="Normal 2 7 2 2 19" xfId="4068"/>
    <cellStyle name="Normal 2 7 2 2 2" xfId="4069"/>
    <cellStyle name="Normal 2 7 2 2 20" xfId="4070"/>
    <cellStyle name="Normal 2 7 2 2 21" xfId="4071"/>
    <cellStyle name="Normal 2 7 2 2 22" xfId="4072"/>
    <cellStyle name="Normal 2 7 2 2 23" xfId="4073"/>
    <cellStyle name="Normal 2 7 2 2 24" xfId="4074"/>
    <cellStyle name="Normal 2 7 2 2 25" xfId="4075"/>
    <cellStyle name="Normal 2 7 2 2 26" xfId="4076"/>
    <cellStyle name="Normal 2 7 2 2 27" xfId="4077"/>
    <cellStyle name="Normal 2 7 2 2 28" xfId="4078"/>
    <cellStyle name="Normal 2 7 2 2 29" xfId="4079"/>
    <cellStyle name="Normal 2 7 2 2 3" xfId="4080"/>
    <cellStyle name="Normal 2 7 2 2 30" xfId="4081"/>
    <cellStyle name="Normal 2 7 2 2 31" xfId="4082"/>
    <cellStyle name="Normal 2 7 2 2 32" xfId="4083"/>
    <cellStyle name="Normal 2 7 2 2 33" xfId="4084"/>
    <cellStyle name="Normal 2 7 2 2 34" xfId="4085"/>
    <cellStyle name="Normal 2 7 2 2 35" xfId="4086"/>
    <cellStyle name="Normal 2 7 2 2 36" xfId="4087"/>
    <cellStyle name="Normal 2 7 2 2 37" xfId="4088"/>
    <cellStyle name="Normal 2 7 2 2 38" xfId="4089"/>
    <cellStyle name="Normal 2 7 2 2 39" xfId="4090"/>
    <cellStyle name="Normal 2 7 2 2 4" xfId="4091"/>
    <cellStyle name="Normal 2 7 2 2 40" xfId="4092"/>
    <cellStyle name="Normal 2 7 2 2 41" xfId="4093"/>
    <cellStyle name="Normal 2 7 2 2 42" xfId="4094"/>
    <cellStyle name="Normal 2 7 2 2 43" xfId="4095"/>
    <cellStyle name="Normal 2 7 2 2 44" xfId="4096"/>
    <cellStyle name="Normal 2 7 2 2 45" xfId="4097"/>
    <cellStyle name="Normal 2 7 2 2 5" xfId="4098"/>
    <cellStyle name="Normal 2 7 2 2 6" xfId="4099"/>
    <cellStyle name="Normal 2 7 2 2 7" xfId="4100"/>
    <cellStyle name="Normal 2 7 2 2 8" xfId="4101"/>
    <cellStyle name="Normal 2 7 2 2 9" xfId="4102"/>
    <cellStyle name="Normal 2 7 2 3" xfId="4103"/>
    <cellStyle name="Normal 2 7 2 3 10" xfId="4104"/>
    <cellStyle name="Normal 2 7 2 3 11" xfId="4105"/>
    <cellStyle name="Normal 2 7 2 3 12" xfId="4106"/>
    <cellStyle name="Normal 2 7 2 3 13" xfId="4107"/>
    <cellStyle name="Normal 2 7 2 3 14" xfId="4108"/>
    <cellStyle name="Normal 2 7 2 3 15" xfId="4109"/>
    <cellStyle name="Normal 2 7 2 3 16" xfId="4110"/>
    <cellStyle name="Normal 2 7 2 3 17" xfId="4111"/>
    <cellStyle name="Normal 2 7 2 3 18" xfId="4112"/>
    <cellStyle name="Normal 2 7 2 3 19" xfId="4113"/>
    <cellStyle name="Normal 2 7 2 3 2" xfId="4114"/>
    <cellStyle name="Normal 2 7 2 3 20" xfId="4115"/>
    <cellStyle name="Normal 2 7 2 3 21" xfId="4116"/>
    <cellStyle name="Normal 2 7 2 3 22" xfId="4117"/>
    <cellStyle name="Normal 2 7 2 3 23" xfId="4118"/>
    <cellStyle name="Normal 2 7 2 3 24" xfId="4119"/>
    <cellStyle name="Normal 2 7 2 3 25" xfId="4120"/>
    <cellStyle name="Normal 2 7 2 3 26" xfId="4121"/>
    <cellStyle name="Normal 2 7 2 3 27" xfId="4122"/>
    <cellStyle name="Normal 2 7 2 3 28" xfId="4123"/>
    <cellStyle name="Normal 2 7 2 3 29" xfId="4124"/>
    <cellStyle name="Normal 2 7 2 3 3" xfId="4125"/>
    <cellStyle name="Normal 2 7 2 3 30" xfId="4126"/>
    <cellStyle name="Normal 2 7 2 3 31" xfId="4127"/>
    <cellStyle name="Normal 2 7 2 3 32" xfId="4128"/>
    <cellStyle name="Normal 2 7 2 3 33" xfId="4129"/>
    <cellStyle name="Normal 2 7 2 3 34" xfId="4130"/>
    <cellStyle name="Normal 2 7 2 3 35" xfId="4131"/>
    <cellStyle name="Normal 2 7 2 3 36" xfId="4132"/>
    <cellStyle name="Normal 2 7 2 3 37" xfId="4133"/>
    <cellStyle name="Normal 2 7 2 3 38" xfId="4134"/>
    <cellStyle name="Normal 2 7 2 3 39" xfId="4135"/>
    <cellStyle name="Normal 2 7 2 3 4" xfId="4136"/>
    <cellStyle name="Normal 2 7 2 3 40" xfId="4137"/>
    <cellStyle name="Normal 2 7 2 3 41" xfId="4138"/>
    <cellStyle name="Normal 2 7 2 3 42" xfId="4139"/>
    <cellStyle name="Normal 2 7 2 3 43" xfId="4140"/>
    <cellStyle name="Normal 2 7 2 3 44" xfId="4141"/>
    <cellStyle name="Normal 2 7 2 3 45" xfId="4142"/>
    <cellStyle name="Normal 2 7 2 3 5" xfId="4143"/>
    <cellStyle name="Normal 2 7 2 3 6" xfId="4144"/>
    <cellStyle name="Normal 2 7 2 3 7" xfId="4145"/>
    <cellStyle name="Normal 2 7 2 3 8" xfId="4146"/>
    <cellStyle name="Normal 2 7 2 3 9" xfId="4147"/>
    <cellStyle name="Normal 2 7 20" xfId="4148"/>
    <cellStyle name="Normal 2 7 21" xfId="4149"/>
    <cellStyle name="Normal 2 7 22" xfId="4150"/>
    <cellStyle name="Normal 2 7 23" xfId="4151"/>
    <cellStyle name="Normal 2 7 24" xfId="4152"/>
    <cellStyle name="Normal 2 7 25" xfId="4153"/>
    <cellStyle name="Normal 2 7 26" xfId="4154"/>
    <cellStyle name="Normal 2 7 27" xfId="4155"/>
    <cellStyle name="Normal 2 7 28" xfId="4156"/>
    <cellStyle name="Normal 2 7 29" xfId="4157"/>
    <cellStyle name="Normal 2 7 3" xfId="4158"/>
    <cellStyle name="Normal 2 7 3 10" xfId="4159"/>
    <cellStyle name="Normal 2 7 3 11" xfId="4160"/>
    <cellStyle name="Normal 2 7 3 12" xfId="4161"/>
    <cellStyle name="Normal 2 7 3 13" xfId="4162"/>
    <cellStyle name="Normal 2 7 3 14" xfId="4163"/>
    <cellStyle name="Normal 2 7 3 15" xfId="4164"/>
    <cellStyle name="Normal 2 7 3 16" xfId="4165"/>
    <cellStyle name="Normal 2 7 3 17" xfId="4166"/>
    <cellStyle name="Normal 2 7 3 18" xfId="4167"/>
    <cellStyle name="Normal 2 7 3 19" xfId="4168"/>
    <cellStyle name="Normal 2 7 3 2" xfId="4169"/>
    <cellStyle name="Normal 2 7 3 20" xfId="4170"/>
    <cellStyle name="Normal 2 7 3 21" xfId="4171"/>
    <cellStyle name="Normal 2 7 3 22" xfId="4172"/>
    <cellStyle name="Normal 2 7 3 23" xfId="4173"/>
    <cellStyle name="Normal 2 7 3 24" xfId="4174"/>
    <cellStyle name="Normal 2 7 3 25" xfId="4175"/>
    <cellStyle name="Normal 2 7 3 26" xfId="4176"/>
    <cellStyle name="Normal 2 7 3 27" xfId="4177"/>
    <cellStyle name="Normal 2 7 3 28" xfId="4178"/>
    <cellStyle name="Normal 2 7 3 29" xfId="4179"/>
    <cellStyle name="Normal 2 7 3 3" xfId="4180"/>
    <cellStyle name="Normal 2 7 3 30" xfId="4181"/>
    <cellStyle name="Normal 2 7 3 31" xfId="4182"/>
    <cellStyle name="Normal 2 7 3 32" xfId="4183"/>
    <cellStyle name="Normal 2 7 3 33" xfId="4184"/>
    <cellStyle name="Normal 2 7 3 34" xfId="4185"/>
    <cellStyle name="Normal 2 7 3 35" xfId="4186"/>
    <cellStyle name="Normal 2 7 3 36" xfId="4187"/>
    <cellStyle name="Normal 2 7 3 37" xfId="4188"/>
    <cellStyle name="Normal 2 7 3 38" xfId="4189"/>
    <cellStyle name="Normal 2 7 3 39" xfId="4190"/>
    <cellStyle name="Normal 2 7 3 4" xfId="4191"/>
    <cellStyle name="Normal 2 7 3 40" xfId="4192"/>
    <cellStyle name="Normal 2 7 3 41" xfId="4193"/>
    <cellStyle name="Normal 2 7 3 42" xfId="4194"/>
    <cellStyle name="Normal 2 7 3 43" xfId="4195"/>
    <cellStyle name="Normal 2 7 3 44" xfId="4196"/>
    <cellStyle name="Normal 2 7 3 45" xfId="4197"/>
    <cellStyle name="Normal 2 7 3 5" xfId="4198"/>
    <cellStyle name="Normal 2 7 3 6" xfId="4199"/>
    <cellStyle name="Normal 2 7 3 7" xfId="4200"/>
    <cellStyle name="Normal 2 7 3 8" xfId="4201"/>
    <cellStyle name="Normal 2 7 3 9" xfId="4202"/>
    <cellStyle name="Normal 2 7 30" xfId="4203"/>
    <cellStyle name="Normal 2 7 31" xfId="4204"/>
    <cellStyle name="Normal 2 7 32" xfId="4205"/>
    <cellStyle name="Normal 2 7 33" xfId="4206"/>
    <cellStyle name="Normal 2 7 34" xfId="4207"/>
    <cellStyle name="Normal 2 7 35" xfId="4208"/>
    <cellStyle name="Normal 2 7 36" xfId="4209"/>
    <cellStyle name="Normal 2 7 37" xfId="4210"/>
    <cellStyle name="Normal 2 7 38" xfId="4211"/>
    <cellStyle name="Normal 2 7 39" xfId="4212"/>
    <cellStyle name="Normal 2 7 4" xfId="4213"/>
    <cellStyle name="Normal 2 7 4 2" xfId="4214"/>
    <cellStyle name="Normal 2 7 4 2 10" xfId="4215"/>
    <cellStyle name="Normal 2 7 4 2 11" xfId="4216"/>
    <cellStyle name="Normal 2 7 4 2 12" xfId="4217"/>
    <cellStyle name="Normal 2 7 4 2 13" xfId="4218"/>
    <cellStyle name="Normal 2 7 4 2 14" xfId="4219"/>
    <cellStyle name="Normal 2 7 4 2 15" xfId="4220"/>
    <cellStyle name="Normal 2 7 4 2 16" xfId="4221"/>
    <cellStyle name="Normal 2 7 4 2 17" xfId="4222"/>
    <cellStyle name="Normal 2 7 4 2 18" xfId="4223"/>
    <cellStyle name="Normal 2 7 4 2 19" xfId="4224"/>
    <cellStyle name="Normal 2 7 4 2 2" xfId="4225"/>
    <cellStyle name="Normal 2 7 4 2 20" xfId="4226"/>
    <cellStyle name="Normal 2 7 4 2 21" xfId="4227"/>
    <cellStyle name="Normal 2 7 4 2 22" xfId="4228"/>
    <cellStyle name="Normal 2 7 4 2 23" xfId="4229"/>
    <cellStyle name="Normal 2 7 4 2 24" xfId="4230"/>
    <cellStyle name="Normal 2 7 4 2 25" xfId="4231"/>
    <cellStyle name="Normal 2 7 4 2 26" xfId="4232"/>
    <cellStyle name="Normal 2 7 4 2 27" xfId="4233"/>
    <cellStyle name="Normal 2 7 4 2 28" xfId="4234"/>
    <cellStyle name="Normal 2 7 4 2 29" xfId="4235"/>
    <cellStyle name="Normal 2 7 4 2 3" xfId="4236"/>
    <cellStyle name="Normal 2 7 4 2 30" xfId="4237"/>
    <cellStyle name="Normal 2 7 4 2 31" xfId="4238"/>
    <cellStyle name="Normal 2 7 4 2 32" xfId="4239"/>
    <cellStyle name="Normal 2 7 4 2 33" xfId="4240"/>
    <cellStyle name="Normal 2 7 4 2 34" xfId="4241"/>
    <cellStyle name="Normal 2 7 4 2 35" xfId="4242"/>
    <cellStyle name="Normal 2 7 4 2 36" xfId="4243"/>
    <cellStyle name="Normal 2 7 4 2 37" xfId="4244"/>
    <cellStyle name="Normal 2 7 4 2 38" xfId="4245"/>
    <cellStyle name="Normal 2 7 4 2 39" xfId="4246"/>
    <cellStyle name="Normal 2 7 4 2 4" xfId="4247"/>
    <cellStyle name="Normal 2 7 4 2 40" xfId="4248"/>
    <cellStyle name="Normal 2 7 4 2 41" xfId="4249"/>
    <cellStyle name="Normal 2 7 4 2 42" xfId="4250"/>
    <cellStyle name="Normal 2 7 4 2 43" xfId="4251"/>
    <cellStyle name="Normal 2 7 4 2 44" xfId="4252"/>
    <cellStyle name="Normal 2 7 4 2 45" xfId="4253"/>
    <cellStyle name="Normal 2 7 4 2 5" xfId="4254"/>
    <cellStyle name="Normal 2 7 4 2 6" xfId="4255"/>
    <cellStyle name="Normal 2 7 4 2 7" xfId="4256"/>
    <cellStyle name="Normal 2 7 4 2 8" xfId="4257"/>
    <cellStyle name="Normal 2 7 4 2 9" xfId="4258"/>
    <cellStyle name="Normal 2 7 40" xfId="4259"/>
    <cellStyle name="Normal 2 7 41" xfId="4260"/>
    <cellStyle name="Normal 2 7 42" xfId="4261"/>
    <cellStyle name="Normal 2 7 43" xfId="4262"/>
    <cellStyle name="Normal 2 7 44" xfId="4263"/>
    <cellStyle name="Normal 2 7 45" xfId="4264"/>
    <cellStyle name="Normal 2 7 46" xfId="4265"/>
    <cellStyle name="Normal 2 7 47" xfId="4266"/>
    <cellStyle name="Normal 2 7 48" xfId="4267"/>
    <cellStyle name="Normal 2 7 5" xfId="4268"/>
    <cellStyle name="Normal 2 7 6" xfId="4269"/>
    <cellStyle name="Normal 2 7 7" xfId="4270"/>
    <cellStyle name="Normal 2 7 8" xfId="4271"/>
    <cellStyle name="Normal 2 7 9" xfId="4272"/>
    <cellStyle name="Normal 2 8" xfId="4273"/>
    <cellStyle name="Normal 2 8 1" xfId="4274"/>
    <cellStyle name="Normal 2 8 10" xfId="4275"/>
    <cellStyle name="Normal 2 8 11" xfId="4276"/>
    <cellStyle name="Normal 2 8 12" xfId="4277"/>
    <cellStyle name="Normal 2 8 13" xfId="4278"/>
    <cellStyle name="Normal 2 8 14" xfId="4279"/>
    <cellStyle name="Normal 2 8 15" xfId="4280"/>
    <cellStyle name="Normal 2 8 16" xfId="4281"/>
    <cellStyle name="Normal 2 8 17" xfId="4282"/>
    <cellStyle name="Normal 2 8 18" xfId="4283"/>
    <cellStyle name="Normal 2 8 19" xfId="4284"/>
    <cellStyle name="Normal 2 8 2" xfId="4285"/>
    <cellStyle name="Normal 2 8 20" xfId="4286"/>
    <cellStyle name="Normal 2 8 21" xfId="4287"/>
    <cellStyle name="Normal 2 8 22" xfId="4288"/>
    <cellStyle name="Normal 2 8 23" xfId="4289"/>
    <cellStyle name="Normal 2 8 24" xfId="4290"/>
    <cellStyle name="Normal 2 8 25" xfId="4291"/>
    <cellStyle name="Normal 2 8 26" xfId="4292"/>
    <cellStyle name="Normal 2 8 27" xfId="4293"/>
    <cellStyle name="Normal 2 8 28" xfId="4294"/>
    <cellStyle name="Normal 2 8 29" xfId="4295"/>
    <cellStyle name="Normal 2 8 3" xfId="4296"/>
    <cellStyle name="Normal 2 8 30" xfId="4297"/>
    <cellStyle name="Normal 2 8 31" xfId="4298"/>
    <cellStyle name="Normal 2 8 32" xfId="4299"/>
    <cellStyle name="Normal 2 8 33" xfId="4300"/>
    <cellStyle name="Normal 2 8 34" xfId="4301"/>
    <cellStyle name="Normal 2 8 35" xfId="4302"/>
    <cellStyle name="Normal 2 8 36" xfId="4303"/>
    <cellStyle name="Normal 2 8 37" xfId="4304"/>
    <cellStyle name="Normal 2 8 38" xfId="4305"/>
    <cellStyle name="Normal 2 8 39" xfId="4306"/>
    <cellStyle name="Normal 2 8 4" xfId="4307"/>
    <cellStyle name="Normal 2 8 40" xfId="4308"/>
    <cellStyle name="Normal 2 8 41" xfId="4309"/>
    <cellStyle name="Normal 2 8 42" xfId="4310"/>
    <cellStyle name="Normal 2 8 43" xfId="4311"/>
    <cellStyle name="Normal 2 8 44" xfId="4312"/>
    <cellStyle name="Normal 2 8 45" xfId="4313"/>
    <cellStyle name="Normal 2 8 5" xfId="4314"/>
    <cellStyle name="Normal 2 8 6" xfId="4315"/>
    <cellStyle name="Normal 2 8 7" xfId="4316"/>
    <cellStyle name="Normal 2 8 8" xfId="4317"/>
    <cellStyle name="Normal 2 8 9" xfId="4318"/>
    <cellStyle name="Normal 2 9" xfId="4319"/>
    <cellStyle name="Normal 2 9 1" xfId="4320"/>
    <cellStyle name="Normal 2 9 2" xfId="4321"/>
    <cellStyle name="Normal 2 9 2 10" xfId="4322"/>
    <cellStyle name="Normal 2 9 2 11" xfId="4323"/>
    <cellStyle name="Normal 2 9 2 12" xfId="4324"/>
    <cellStyle name="Normal 2 9 2 13" xfId="4325"/>
    <cellStyle name="Normal 2 9 2 14" xfId="4326"/>
    <cellStyle name="Normal 2 9 2 15" xfId="4327"/>
    <cellStyle name="Normal 2 9 2 16" xfId="4328"/>
    <cellStyle name="Normal 2 9 2 17" xfId="4329"/>
    <cellStyle name="Normal 2 9 2 18" xfId="4330"/>
    <cellStyle name="Normal 2 9 2 19" xfId="4331"/>
    <cellStyle name="Normal 2 9 2 2" xfId="4332"/>
    <cellStyle name="Normal 2 9 2 20" xfId="4333"/>
    <cellStyle name="Normal 2 9 2 21" xfId="4334"/>
    <cellStyle name="Normal 2 9 2 22" xfId="4335"/>
    <cellStyle name="Normal 2 9 2 23" xfId="4336"/>
    <cellStyle name="Normal 2 9 2 24" xfId="4337"/>
    <cellStyle name="Normal 2 9 2 25" xfId="4338"/>
    <cellStyle name="Normal 2 9 2 26" xfId="4339"/>
    <cellStyle name="Normal 2 9 2 27" xfId="4340"/>
    <cellStyle name="Normal 2 9 2 28" xfId="4341"/>
    <cellStyle name="Normal 2 9 2 29" xfId="4342"/>
    <cellStyle name="Normal 2 9 2 3" xfId="4343"/>
    <cellStyle name="Normal 2 9 2 30" xfId="4344"/>
    <cellStyle name="Normal 2 9 2 31" xfId="4345"/>
    <cellStyle name="Normal 2 9 2 32" xfId="4346"/>
    <cellStyle name="Normal 2 9 2 33" xfId="4347"/>
    <cellStyle name="Normal 2 9 2 34" xfId="4348"/>
    <cellStyle name="Normal 2 9 2 35" xfId="4349"/>
    <cellStyle name="Normal 2 9 2 36" xfId="4350"/>
    <cellStyle name="Normal 2 9 2 37" xfId="4351"/>
    <cellStyle name="Normal 2 9 2 38" xfId="4352"/>
    <cellStyle name="Normal 2 9 2 39" xfId="4353"/>
    <cellStyle name="Normal 2 9 2 4" xfId="4354"/>
    <cellStyle name="Normal 2 9 2 40" xfId="4355"/>
    <cellStyle name="Normal 2 9 2 41" xfId="4356"/>
    <cellStyle name="Normal 2 9 2 42" xfId="4357"/>
    <cellStyle name="Normal 2 9 2 43" xfId="4358"/>
    <cellStyle name="Normal 2 9 2 44" xfId="4359"/>
    <cellStyle name="Normal 2 9 2 45" xfId="4360"/>
    <cellStyle name="Normal 2 9 2 5" xfId="4361"/>
    <cellStyle name="Normal 2 9 2 6" xfId="4362"/>
    <cellStyle name="Normal 2 9 2 7" xfId="4363"/>
    <cellStyle name="Normal 2 9 2 8" xfId="4364"/>
    <cellStyle name="Normal 2 9 2 9" xfId="4365"/>
    <cellStyle name="Normal 2_concentrados TIJUANA" xfId="4366"/>
    <cellStyle name="Normal 20" xfId="4367"/>
    <cellStyle name="Normal 20 2" xfId="4368"/>
    <cellStyle name="Normal 20 2 10" xfId="4369"/>
    <cellStyle name="Normal 20 2 11" xfId="4370"/>
    <cellStyle name="Normal 20 2 12" xfId="4371"/>
    <cellStyle name="Normal 20 2 13" xfId="4372"/>
    <cellStyle name="Normal 20 2 14" xfId="4373"/>
    <cellStyle name="Normal 20 2 15" xfId="4374"/>
    <cellStyle name="Normal 20 2 16" xfId="4375"/>
    <cellStyle name="Normal 20 2 17" xfId="4376"/>
    <cellStyle name="Normal 20 2 18" xfId="4377"/>
    <cellStyle name="Normal 20 2 19" xfId="4378"/>
    <cellStyle name="Normal 20 2 2" xfId="4379"/>
    <cellStyle name="Normal 20 2 20" xfId="4380"/>
    <cellStyle name="Normal 20 2 21" xfId="4381"/>
    <cellStyle name="Normal 20 2 22" xfId="4382"/>
    <cellStyle name="Normal 20 2 23" xfId="4383"/>
    <cellStyle name="Normal 20 2 24" xfId="4384"/>
    <cellStyle name="Normal 20 2 25" xfId="4385"/>
    <cellStyle name="Normal 20 2 26" xfId="4386"/>
    <cellStyle name="Normal 20 2 27" xfId="4387"/>
    <cellStyle name="Normal 20 2 28" xfId="4388"/>
    <cellStyle name="Normal 20 2 29" xfId="4389"/>
    <cellStyle name="Normal 20 2 3" xfId="4390"/>
    <cellStyle name="Normal 20 2 30" xfId="4391"/>
    <cellStyle name="Normal 20 2 31" xfId="4392"/>
    <cellStyle name="Normal 20 2 32" xfId="4393"/>
    <cellStyle name="Normal 20 2 33" xfId="4394"/>
    <cellStyle name="Normal 20 2 34" xfId="4395"/>
    <cellStyle name="Normal 20 2 35" xfId="4396"/>
    <cellStyle name="Normal 20 2 36" xfId="4397"/>
    <cellStyle name="Normal 20 2 37" xfId="4398"/>
    <cellStyle name="Normal 20 2 38" xfId="4399"/>
    <cellStyle name="Normal 20 2 39" xfId="4400"/>
    <cellStyle name="Normal 20 2 4" xfId="4401"/>
    <cellStyle name="Normal 20 2 40" xfId="4402"/>
    <cellStyle name="Normal 20 2 41" xfId="4403"/>
    <cellStyle name="Normal 20 2 42" xfId="4404"/>
    <cellStyle name="Normal 20 2 43" xfId="4405"/>
    <cellStyle name="Normal 20 2 44" xfId="4406"/>
    <cellStyle name="Normal 20 2 45" xfId="4407"/>
    <cellStyle name="Normal 20 2 5" xfId="4408"/>
    <cellStyle name="Normal 20 2 6" xfId="4409"/>
    <cellStyle name="Normal 20 2 7" xfId="4410"/>
    <cellStyle name="Normal 20 2 8" xfId="4411"/>
    <cellStyle name="Normal 20 2 9" xfId="4412"/>
    <cellStyle name="Normal 21" xfId="4413"/>
    <cellStyle name="Normal 21 2" xfId="4414"/>
    <cellStyle name="Normal 21 2 10" xfId="4415"/>
    <cellStyle name="Normal 21 2 11" xfId="4416"/>
    <cellStyle name="Normal 21 2 12" xfId="4417"/>
    <cellStyle name="Normal 21 2 13" xfId="4418"/>
    <cellStyle name="Normal 21 2 14" xfId="4419"/>
    <cellStyle name="Normal 21 2 15" xfId="4420"/>
    <cellStyle name="Normal 21 2 16" xfId="4421"/>
    <cellStyle name="Normal 21 2 17" xfId="4422"/>
    <cellStyle name="Normal 21 2 18" xfId="4423"/>
    <cellStyle name="Normal 21 2 19" xfId="4424"/>
    <cellStyle name="Normal 21 2 2" xfId="4425"/>
    <cellStyle name="Normal 21 2 20" xfId="4426"/>
    <cellStyle name="Normal 21 2 21" xfId="4427"/>
    <cellStyle name="Normal 21 2 22" xfId="4428"/>
    <cellStyle name="Normal 21 2 23" xfId="4429"/>
    <cellStyle name="Normal 21 2 24" xfId="4430"/>
    <cellStyle name="Normal 21 2 25" xfId="4431"/>
    <cellStyle name="Normal 21 2 26" xfId="4432"/>
    <cellStyle name="Normal 21 2 27" xfId="4433"/>
    <cellStyle name="Normal 21 2 28" xfId="4434"/>
    <cellStyle name="Normal 21 2 29" xfId="4435"/>
    <cellStyle name="Normal 21 2 3" xfId="4436"/>
    <cellStyle name="Normal 21 2 30" xfId="4437"/>
    <cellStyle name="Normal 21 2 31" xfId="4438"/>
    <cellStyle name="Normal 21 2 32" xfId="4439"/>
    <cellStyle name="Normal 21 2 33" xfId="4440"/>
    <cellStyle name="Normal 21 2 34" xfId="4441"/>
    <cellStyle name="Normal 21 2 35" xfId="4442"/>
    <cellStyle name="Normal 21 2 36" xfId="4443"/>
    <cellStyle name="Normal 21 2 37" xfId="4444"/>
    <cellStyle name="Normal 21 2 38" xfId="4445"/>
    <cellStyle name="Normal 21 2 39" xfId="4446"/>
    <cellStyle name="Normal 21 2 4" xfId="4447"/>
    <cellStyle name="Normal 21 2 40" xfId="4448"/>
    <cellStyle name="Normal 21 2 41" xfId="4449"/>
    <cellStyle name="Normal 21 2 42" xfId="4450"/>
    <cellStyle name="Normal 21 2 43" xfId="4451"/>
    <cellStyle name="Normal 21 2 44" xfId="4452"/>
    <cellStyle name="Normal 21 2 45" xfId="4453"/>
    <cellStyle name="Normal 21 2 5" xfId="4454"/>
    <cellStyle name="Normal 21 2 6" xfId="4455"/>
    <cellStyle name="Normal 21 2 7" xfId="4456"/>
    <cellStyle name="Normal 21 2 8" xfId="4457"/>
    <cellStyle name="Normal 21 2 9" xfId="4458"/>
    <cellStyle name="Normal 22" xfId="4459"/>
    <cellStyle name="Normal 22 2" xfId="4460"/>
    <cellStyle name="Normal 22 2 10" xfId="4461"/>
    <cellStyle name="Normal 22 2 11" xfId="4462"/>
    <cellStyle name="Normal 22 2 12" xfId="4463"/>
    <cellStyle name="Normal 22 2 13" xfId="4464"/>
    <cellStyle name="Normal 22 2 14" xfId="4465"/>
    <cellStyle name="Normal 22 2 15" xfId="4466"/>
    <cellStyle name="Normal 22 2 16" xfId="4467"/>
    <cellStyle name="Normal 22 2 17" xfId="4468"/>
    <cellStyle name="Normal 22 2 18" xfId="4469"/>
    <cellStyle name="Normal 22 2 19" xfId="4470"/>
    <cellStyle name="Normal 22 2 2" xfId="4471"/>
    <cellStyle name="Normal 22 2 20" xfId="4472"/>
    <cellStyle name="Normal 22 2 21" xfId="4473"/>
    <cellStyle name="Normal 22 2 22" xfId="4474"/>
    <cellStyle name="Normal 22 2 23" xfId="4475"/>
    <cellStyle name="Normal 22 2 24" xfId="4476"/>
    <cellStyle name="Normal 22 2 25" xfId="4477"/>
    <cellStyle name="Normal 22 2 26" xfId="4478"/>
    <cellStyle name="Normal 22 2 27" xfId="4479"/>
    <cellStyle name="Normal 22 2 28" xfId="4480"/>
    <cellStyle name="Normal 22 2 29" xfId="4481"/>
    <cellStyle name="Normal 22 2 3" xfId="4482"/>
    <cellStyle name="Normal 22 2 30" xfId="4483"/>
    <cellStyle name="Normal 22 2 31" xfId="4484"/>
    <cellStyle name="Normal 22 2 32" xfId="4485"/>
    <cellStyle name="Normal 22 2 33" xfId="4486"/>
    <cellStyle name="Normal 22 2 34" xfId="4487"/>
    <cellStyle name="Normal 22 2 35" xfId="4488"/>
    <cellStyle name="Normal 22 2 36" xfId="4489"/>
    <cellStyle name="Normal 22 2 37" xfId="4490"/>
    <cellStyle name="Normal 22 2 38" xfId="4491"/>
    <cellStyle name="Normal 22 2 39" xfId="4492"/>
    <cellStyle name="Normal 22 2 4" xfId="4493"/>
    <cellStyle name="Normal 22 2 40" xfId="4494"/>
    <cellStyle name="Normal 22 2 41" xfId="4495"/>
    <cellStyle name="Normal 22 2 42" xfId="4496"/>
    <cellStyle name="Normal 22 2 43" xfId="4497"/>
    <cellStyle name="Normal 22 2 44" xfId="4498"/>
    <cellStyle name="Normal 22 2 45" xfId="4499"/>
    <cellStyle name="Normal 22 2 5" xfId="4500"/>
    <cellStyle name="Normal 22 2 6" xfId="4501"/>
    <cellStyle name="Normal 22 2 7" xfId="4502"/>
    <cellStyle name="Normal 22 2 8" xfId="4503"/>
    <cellStyle name="Normal 22 2 9" xfId="4504"/>
    <cellStyle name="Normal 23" xfId="4505"/>
    <cellStyle name="Normal 23 2" xfId="4506"/>
    <cellStyle name="Normal 23 2 10" xfId="4507"/>
    <cellStyle name="Normal 23 2 11" xfId="4508"/>
    <cellStyle name="Normal 23 2 12" xfId="4509"/>
    <cellStyle name="Normal 23 2 13" xfId="4510"/>
    <cellStyle name="Normal 23 2 14" xfId="4511"/>
    <cellStyle name="Normal 23 2 15" xfId="4512"/>
    <cellStyle name="Normal 23 2 16" xfId="4513"/>
    <cellStyle name="Normal 23 2 17" xfId="4514"/>
    <cellStyle name="Normal 23 2 18" xfId="4515"/>
    <cellStyle name="Normal 23 2 19" xfId="4516"/>
    <cellStyle name="Normal 23 2 2" xfId="4517"/>
    <cellStyle name="Normal 23 2 20" xfId="4518"/>
    <cellStyle name="Normal 23 2 21" xfId="4519"/>
    <cellStyle name="Normal 23 2 22" xfId="4520"/>
    <cellStyle name="Normal 23 2 23" xfId="4521"/>
    <cellStyle name="Normal 23 2 24" xfId="4522"/>
    <cellStyle name="Normal 23 2 25" xfId="4523"/>
    <cellStyle name="Normal 23 2 26" xfId="4524"/>
    <cellStyle name="Normal 23 2 27" xfId="4525"/>
    <cellStyle name="Normal 23 2 28" xfId="4526"/>
    <cellStyle name="Normal 23 2 29" xfId="4527"/>
    <cellStyle name="Normal 23 2 3" xfId="4528"/>
    <cellStyle name="Normal 23 2 30" xfId="4529"/>
    <cellStyle name="Normal 23 2 31" xfId="4530"/>
    <cellStyle name="Normal 23 2 32" xfId="4531"/>
    <cellStyle name="Normal 23 2 33" xfId="4532"/>
    <cellStyle name="Normal 23 2 34" xfId="4533"/>
    <cellStyle name="Normal 23 2 35" xfId="4534"/>
    <cellStyle name="Normal 23 2 36" xfId="4535"/>
    <cellStyle name="Normal 23 2 37" xfId="4536"/>
    <cellStyle name="Normal 23 2 38" xfId="4537"/>
    <cellStyle name="Normal 23 2 39" xfId="4538"/>
    <cellStyle name="Normal 23 2 4" xfId="4539"/>
    <cellStyle name="Normal 23 2 40" xfId="4540"/>
    <cellStyle name="Normal 23 2 41" xfId="4541"/>
    <cellStyle name="Normal 23 2 42" xfId="4542"/>
    <cellStyle name="Normal 23 2 43" xfId="4543"/>
    <cellStyle name="Normal 23 2 44" xfId="4544"/>
    <cellStyle name="Normal 23 2 45" xfId="4545"/>
    <cellStyle name="Normal 23 2 5" xfId="4546"/>
    <cellStyle name="Normal 23 2 6" xfId="4547"/>
    <cellStyle name="Normal 23 2 7" xfId="4548"/>
    <cellStyle name="Normal 23 2 8" xfId="4549"/>
    <cellStyle name="Normal 23 2 9" xfId="4550"/>
    <cellStyle name="Normal 24" xfId="4551"/>
    <cellStyle name="Normal 24 2" xfId="4552"/>
    <cellStyle name="Normal 24 2 10" xfId="4553"/>
    <cellStyle name="Normal 24 2 11" xfId="4554"/>
    <cellStyle name="Normal 24 2 12" xfId="4555"/>
    <cellStyle name="Normal 24 2 13" xfId="4556"/>
    <cellStyle name="Normal 24 2 14" xfId="4557"/>
    <cellStyle name="Normal 24 2 15" xfId="4558"/>
    <cellStyle name="Normal 24 2 16" xfId="4559"/>
    <cellStyle name="Normal 24 2 17" xfId="4560"/>
    <cellStyle name="Normal 24 2 18" xfId="4561"/>
    <cellStyle name="Normal 24 2 19" xfId="4562"/>
    <cellStyle name="Normal 24 2 2" xfId="4563"/>
    <cellStyle name="Normal 24 2 20" xfId="4564"/>
    <cellStyle name="Normal 24 2 21" xfId="4565"/>
    <cellStyle name="Normal 24 2 22" xfId="4566"/>
    <cellStyle name="Normal 24 2 23" xfId="4567"/>
    <cellStyle name="Normal 24 2 24" xfId="4568"/>
    <cellStyle name="Normal 24 2 25" xfId="4569"/>
    <cellStyle name="Normal 24 2 26" xfId="4570"/>
    <cellStyle name="Normal 24 2 27" xfId="4571"/>
    <cellStyle name="Normal 24 2 28" xfId="4572"/>
    <cellStyle name="Normal 24 2 29" xfId="4573"/>
    <cellStyle name="Normal 24 2 3" xfId="4574"/>
    <cellStyle name="Normal 24 2 30" xfId="4575"/>
    <cellStyle name="Normal 24 2 31" xfId="4576"/>
    <cellStyle name="Normal 24 2 32" xfId="4577"/>
    <cellStyle name="Normal 24 2 33" xfId="4578"/>
    <cellStyle name="Normal 24 2 34" xfId="4579"/>
    <cellStyle name="Normal 24 2 35" xfId="4580"/>
    <cellStyle name="Normal 24 2 36" xfId="4581"/>
    <cellStyle name="Normal 24 2 37" xfId="4582"/>
    <cellStyle name="Normal 24 2 38" xfId="4583"/>
    <cellStyle name="Normal 24 2 39" xfId="4584"/>
    <cellStyle name="Normal 24 2 4" xfId="4585"/>
    <cellStyle name="Normal 24 2 40" xfId="4586"/>
    <cellStyle name="Normal 24 2 41" xfId="4587"/>
    <cellStyle name="Normal 24 2 42" xfId="4588"/>
    <cellStyle name="Normal 24 2 43" xfId="4589"/>
    <cellStyle name="Normal 24 2 44" xfId="4590"/>
    <cellStyle name="Normal 24 2 45" xfId="4591"/>
    <cellStyle name="Normal 24 2 5" xfId="4592"/>
    <cellStyle name="Normal 24 2 6" xfId="4593"/>
    <cellStyle name="Normal 24 2 7" xfId="4594"/>
    <cellStyle name="Normal 24 2 8" xfId="4595"/>
    <cellStyle name="Normal 24 2 9" xfId="4596"/>
    <cellStyle name="Normal 25" xfId="4597"/>
    <cellStyle name="Normal 25 2" xfId="4598"/>
    <cellStyle name="Normal 25 2 10" xfId="4599"/>
    <cellStyle name="Normal 25 2 11" xfId="4600"/>
    <cellStyle name="Normal 25 2 12" xfId="4601"/>
    <cellStyle name="Normal 25 2 13" xfId="4602"/>
    <cellStyle name="Normal 25 2 14" xfId="4603"/>
    <cellStyle name="Normal 25 2 15" xfId="4604"/>
    <cellStyle name="Normal 25 2 16" xfId="4605"/>
    <cellStyle name="Normal 25 2 17" xfId="4606"/>
    <cellStyle name="Normal 25 2 18" xfId="4607"/>
    <cellStyle name="Normal 25 2 19" xfId="4608"/>
    <cellStyle name="Normal 25 2 2" xfId="4609"/>
    <cellStyle name="Normal 25 2 20" xfId="4610"/>
    <cellStyle name="Normal 25 2 21" xfId="4611"/>
    <cellStyle name="Normal 25 2 22" xfId="4612"/>
    <cellStyle name="Normal 25 2 23" xfId="4613"/>
    <cellStyle name="Normal 25 2 24" xfId="4614"/>
    <cellStyle name="Normal 25 2 25" xfId="4615"/>
    <cellStyle name="Normal 25 2 26" xfId="4616"/>
    <cellStyle name="Normal 25 2 27" xfId="4617"/>
    <cellStyle name="Normal 25 2 28" xfId="4618"/>
    <cellStyle name="Normal 25 2 29" xfId="4619"/>
    <cellStyle name="Normal 25 2 3" xfId="4620"/>
    <cellStyle name="Normal 25 2 30" xfId="4621"/>
    <cellStyle name="Normal 25 2 31" xfId="4622"/>
    <cellStyle name="Normal 25 2 32" xfId="4623"/>
    <cellStyle name="Normal 25 2 33" xfId="4624"/>
    <cellStyle name="Normal 25 2 34" xfId="4625"/>
    <cellStyle name="Normal 25 2 35" xfId="4626"/>
    <cellStyle name="Normal 25 2 36" xfId="4627"/>
    <cellStyle name="Normal 25 2 37" xfId="4628"/>
    <cellStyle name="Normal 25 2 38" xfId="4629"/>
    <cellStyle name="Normal 25 2 39" xfId="4630"/>
    <cellStyle name="Normal 25 2 4" xfId="4631"/>
    <cellStyle name="Normal 25 2 40" xfId="4632"/>
    <cellStyle name="Normal 25 2 41" xfId="4633"/>
    <cellStyle name="Normal 25 2 42" xfId="4634"/>
    <cellStyle name="Normal 25 2 43" xfId="4635"/>
    <cellStyle name="Normal 25 2 44" xfId="4636"/>
    <cellStyle name="Normal 25 2 45" xfId="4637"/>
    <cellStyle name="Normal 25 2 5" xfId="4638"/>
    <cellStyle name="Normal 25 2 6" xfId="4639"/>
    <cellStyle name="Normal 25 2 7" xfId="4640"/>
    <cellStyle name="Normal 25 2 8" xfId="4641"/>
    <cellStyle name="Normal 25 2 9" xfId="4642"/>
    <cellStyle name="Normal 26" xfId="4643"/>
    <cellStyle name="Normal 26 2" xfId="4644"/>
    <cellStyle name="Normal 26 2 10" xfId="4645"/>
    <cellStyle name="Normal 26 2 11" xfId="4646"/>
    <cellStyle name="Normal 26 2 12" xfId="4647"/>
    <cellStyle name="Normal 26 2 13" xfId="4648"/>
    <cellStyle name="Normal 26 2 14" xfId="4649"/>
    <cellStyle name="Normal 26 2 15" xfId="4650"/>
    <cellStyle name="Normal 26 2 16" xfId="4651"/>
    <cellStyle name="Normal 26 2 17" xfId="4652"/>
    <cellStyle name="Normal 26 2 18" xfId="4653"/>
    <cellStyle name="Normal 26 2 19" xfId="4654"/>
    <cellStyle name="Normal 26 2 2" xfId="4655"/>
    <cellStyle name="Normal 26 2 20" xfId="4656"/>
    <cellStyle name="Normal 26 2 21" xfId="4657"/>
    <cellStyle name="Normal 26 2 22" xfId="4658"/>
    <cellStyle name="Normal 26 2 23" xfId="4659"/>
    <cellStyle name="Normal 26 2 24" xfId="4660"/>
    <cellStyle name="Normal 26 2 25" xfId="4661"/>
    <cellStyle name="Normal 26 2 26" xfId="4662"/>
    <cellStyle name="Normal 26 2 27" xfId="4663"/>
    <cellStyle name="Normal 26 2 28" xfId="4664"/>
    <cellStyle name="Normal 26 2 29" xfId="4665"/>
    <cellStyle name="Normal 26 2 3" xfId="4666"/>
    <cellStyle name="Normal 26 2 30" xfId="4667"/>
    <cellStyle name="Normal 26 2 31" xfId="4668"/>
    <cellStyle name="Normal 26 2 32" xfId="4669"/>
    <cellStyle name="Normal 26 2 33" xfId="4670"/>
    <cellStyle name="Normal 26 2 34" xfId="4671"/>
    <cellStyle name="Normal 26 2 35" xfId="4672"/>
    <cellStyle name="Normal 26 2 36" xfId="4673"/>
    <cellStyle name="Normal 26 2 37" xfId="4674"/>
    <cellStyle name="Normal 26 2 38" xfId="4675"/>
    <cellStyle name="Normal 26 2 39" xfId="4676"/>
    <cellStyle name="Normal 26 2 4" xfId="4677"/>
    <cellStyle name="Normal 26 2 40" xfId="4678"/>
    <cellStyle name="Normal 26 2 41" xfId="4679"/>
    <cellStyle name="Normal 26 2 42" xfId="4680"/>
    <cellStyle name="Normal 26 2 43" xfId="4681"/>
    <cellStyle name="Normal 26 2 44" xfId="4682"/>
    <cellStyle name="Normal 26 2 45" xfId="4683"/>
    <cellStyle name="Normal 26 2 5" xfId="4684"/>
    <cellStyle name="Normal 26 2 6" xfId="4685"/>
    <cellStyle name="Normal 26 2 7" xfId="4686"/>
    <cellStyle name="Normal 26 2 8" xfId="4687"/>
    <cellStyle name="Normal 26 2 9" xfId="4688"/>
    <cellStyle name="Normal 27" xfId="4689"/>
    <cellStyle name="Normal 27 2" xfId="4690"/>
    <cellStyle name="Normal 27 2 10" xfId="4691"/>
    <cellStyle name="Normal 27 2 11" xfId="4692"/>
    <cellStyle name="Normal 27 2 12" xfId="4693"/>
    <cellStyle name="Normal 27 2 13" xfId="4694"/>
    <cellStyle name="Normal 27 2 14" xfId="4695"/>
    <cellStyle name="Normal 27 2 15" xfId="4696"/>
    <cellStyle name="Normal 27 2 16" xfId="4697"/>
    <cellStyle name="Normal 27 2 17" xfId="4698"/>
    <cellStyle name="Normal 27 2 18" xfId="4699"/>
    <cellStyle name="Normal 27 2 19" xfId="4700"/>
    <cellStyle name="Normal 27 2 2" xfId="4701"/>
    <cellStyle name="Normal 27 2 20" xfId="4702"/>
    <cellStyle name="Normal 27 2 21" xfId="4703"/>
    <cellStyle name="Normal 27 2 22" xfId="4704"/>
    <cellStyle name="Normal 27 2 23" xfId="4705"/>
    <cellStyle name="Normal 27 2 24" xfId="4706"/>
    <cellStyle name="Normal 27 2 25" xfId="4707"/>
    <cellStyle name="Normal 27 2 26" xfId="4708"/>
    <cellStyle name="Normal 27 2 27" xfId="4709"/>
    <cellStyle name="Normal 27 2 28" xfId="4710"/>
    <cellStyle name="Normal 27 2 29" xfId="4711"/>
    <cellStyle name="Normal 27 2 3" xfId="4712"/>
    <cellStyle name="Normal 27 2 30" xfId="4713"/>
    <cellStyle name="Normal 27 2 31" xfId="4714"/>
    <cellStyle name="Normal 27 2 32" xfId="4715"/>
    <cellStyle name="Normal 27 2 33" xfId="4716"/>
    <cellStyle name="Normal 27 2 34" xfId="4717"/>
    <cellStyle name="Normal 27 2 35" xfId="4718"/>
    <cellStyle name="Normal 27 2 36" xfId="4719"/>
    <cellStyle name="Normal 27 2 37" xfId="4720"/>
    <cellStyle name="Normal 27 2 38" xfId="4721"/>
    <cellStyle name="Normal 27 2 39" xfId="4722"/>
    <cellStyle name="Normal 27 2 4" xfId="4723"/>
    <cellStyle name="Normal 27 2 40" xfId="4724"/>
    <cellStyle name="Normal 27 2 41" xfId="4725"/>
    <cellStyle name="Normal 27 2 42" xfId="4726"/>
    <cellStyle name="Normal 27 2 43" xfId="4727"/>
    <cellStyle name="Normal 27 2 44" xfId="4728"/>
    <cellStyle name="Normal 27 2 45" xfId="4729"/>
    <cellStyle name="Normal 27 2 5" xfId="4730"/>
    <cellStyle name="Normal 27 2 6" xfId="4731"/>
    <cellStyle name="Normal 27 2 7" xfId="4732"/>
    <cellStyle name="Normal 27 2 8" xfId="4733"/>
    <cellStyle name="Normal 27 2 9" xfId="4734"/>
    <cellStyle name="Normal 28" xfId="4735"/>
    <cellStyle name="Normal 28 2" xfId="4736"/>
    <cellStyle name="Normal 29" xfId="4737"/>
    <cellStyle name="Normal 3" xfId="4738"/>
    <cellStyle name="Normal 3 2" xfId="4739"/>
    <cellStyle name="Normal 3 2 2" xfId="4740"/>
    <cellStyle name="Normal 3 2 2 10" xfId="4741"/>
    <cellStyle name="Normal 3 2 2 11" xfId="4742"/>
    <cellStyle name="Normal 3 2 2 12" xfId="4743"/>
    <cellStyle name="Normal 3 2 2 13" xfId="4744"/>
    <cellStyle name="Normal 3 2 2 14" xfId="4745"/>
    <cellStyle name="Normal 3 2 2 15" xfId="4746"/>
    <cellStyle name="Normal 3 2 2 16" xfId="4747"/>
    <cellStyle name="Normal 3 2 2 17" xfId="4748"/>
    <cellStyle name="Normal 3 2 2 18" xfId="4749"/>
    <cellStyle name="Normal 3 2 2 19" xfId="4750"/>
    <cellStyle name="Normal 3 2 2 2" xfId="4751"/>
    <cellStyle name="Normal 3 2 2 2 2" xfId="4752"/>
    <cellStyle name="Normal 3 2 2 2 2 10" xfId="4753"/>
    <cellStyle name="Normal 3 2 2 2 2 11" xfId="4754"/>
    <cellStyle name="Normal 3 2 2 2 2 12" xfId="4755"/>
    <cellStyle name="Normal 3 2 2 2 2 13" xfId="4756"/>
    <cellStyle name="Normal 3 2 2 2 2 14" xfId="4757"/>
    <cellStyle name="Normal 3 2 2 2 2 15" xfId="4758"/>
    <cellStyle name="Normal 3 2 2 2 2 16" xfId="4759"/>
    <cellStyle name="Normal 3 2 2 2 2 17" xfId="4760"/>
    <cellStyle name="Normal 3 2 2 2 2 18" xfId="4761"/>
    <cellStyle name="Normal 3 2 2 2 2 19" xfId="4762"/>
    <cellStyle name="Normal 3 2 2 2 2 2" xfId="4763"/>
    <cellStyle name="Normal 3 2 2 2 2 20" xfId="4764"/>
    <cellStyle name="Normal 3 2 2 2 2 21" xfId="4765"/>
    <cellStyle name="Normal 3 2 2 2 2 22" xfId="4766"/>
    <cellStyle name="Normal 3 2 2 2 2 23" xfId="4767"/>
    <cellStyle name="Normal 3 2 2 2 2 24" xfId="4768"/>
    <cellStyle name="Normal 3 2 2 2 2 25" xfId="4769"/>
    <cellStyle name="Normal 3 2 2 2 2 26" xfId="4770"/>
    <cellStyle name="Normal 3 2 2 2 2 27" xfId="4771"/>
    <cellStyle name="Normal 3 2 2 2 2 28" xfId="4772"/>
    <cellStyle name="Normal 3 2 2 2 2 29" xfId="4773"/>
    <cellStyle name="Normal 3 2 2 2 2 3" xfId="4774"/>
    <cellStyle name="Normal 3 2 2 2 2 30" xfId="4775"/>
    <cellStyle name="Normal 3 2 2 2 2 31" xfId="4776"/>
    <cellStyle name="Normal 3 2 2 2 2 32" xfId="4777"/>
    <cellStyle name="Normal 3 2 2 2 2 33" xfId="4778"/>
    <cellStyle name="Normal 3 2 2 2 2 34" xfId="4779"/>
    <cellStyle name="Normal 3 2 2 2 2 35" xfId="4780"/>
    <cellStyle name="Normal 3 2 2 2 2 36" xfId="4781"/>
    <cellStyle name="Normal 3 2 2 2 2 37" xfId="4782"/>
    <cellStyle name="Normal 3 2 2 2 2 38" xfId="4783"/>
    <cellStyle name="Normal 3 2 2 2 2 39" xfId="4784"/>
    <cellStyle name="Normal 3 2 2 2 2 4" xfId="4785"/>
    <cellStyle name="Normal 3 2 2 2 2 40" xfId="4786"/>
    <cellStyle name="Normal 3 2 2 2 2 41" xfId="4787"/>
    <cellStyle name="Normal 3 2 2 2 2 42" xfId="4788"/>
    <cellStyle name="Normal 3 2 2 2 2 43" xfId="4789"/>
    <cellStyle name="Normal 3 2 2 2 2 44" xfId="4790"/>
    <cellStyle name="Normal 3 2 2 2 2 45" xfId="4791"/>
    <cellStyle name="Normal 3 2 2 2 2 5" xfId="4792"/>
    <cellStyle name="Normal 3 2 2 2 2 6" xfId="4793"/>
    <cellStyle name="Normal 3 2 2 2 2 7" xfId="4794"/>
    <cellStyle name="Normal 3 2 2 2 2 8" xfId="4795"/>
    <cellStyle name="Normal 3 2 2 2 2 9" xfId="4796"/>
    <cellStyle name="Normal 3 2 2 2 3" xfId="4797"/>
    <cellStyle name="Normal 3 2 2 2 3 10" xfId="4798"/>
    <cellStyle name="Normal 3 2 2 2 3 11" xfId="4799"/>
    <cellStyle name="Normal 3 2 2 2 3 12" xfId="4800"/>
    <cellStyle name="Normal 3 2 2 2 3 13" xfId="4801"/>
    <cellStyle name="Normal 3 2 2 2 3 14" xfId="4802"/>
    <cellStyle name="Normal 3 2 2 2 3 15" xfId="4803"/>
    <cellStyle name="Normal 3 2 2 2 3 16" xfId="4804"/>
    <cellStyle name="Normal 3 2 2 2 3 17" xfId="4805"/>
    <cellStyle name="Normal 3 2 2 2 3 18" xfId="4806"/>
    <cellStyle name="Normal 3 2 2 2 3 19" xfId="4807"/>
    <cellStyle name="Normal 3 2 2 2 3 2" xfId="4808"/>
    <cellStyle name="Normal 3 2 2 2 3 20" xfId="4809"/>
    <cellStyle name="Normal 3 2 2 2 3 21" xfId="4810"/>
    <cellStyle name="Normal 3 2 2 2 3 22" xfId="4811"/>
    <cellStyle name="Normal 3 2 2 2 3 23" xfId="4812"/>
    <cellStyle name="Normal 3 2 2 2 3 24" xfId="4813"/>
    <cellStyle name="Normal 3 2 2 2 3 25" xfId="4814"/>
    <cellStyle name="Normal 3 2 2 2 3 26" xfId="4815"/>
    <cellStyle name="Normal 3 2 2 2 3 27" xfId="4816"/>
    <cellStyle name="Normal 3 2 2 2 3 28" xfId="4817"/>
    <cellStyle name="Normal 3 2 2 2 3 29" xfId="4818"/>
    <cellStyle name="Normal 3 2 2 2 3 3" xfId="4819"/>
    <cellStyle name="Normal 3 2 2 2 3 30" xfId="4820"/>
    <cellStyle name="Normal 3 2 2 2 3 31" xfId="4821"/>
    <cellStyle name="Normal 3 2 2 2 3 32" xfId="4822"/>
    <cellStyle name="Normal 3 2 2 2 3 33" xfId="4823"/>
    <cellStyle name="Normal 3 2 2 2 3 34" xfId="4824"/>
    <cellStyle name="Normal 3 2 2 2 3 35" xfId="4825"/>
    <cellStyle name="Normal 3 2 2 2 3 36" xfId="4826"/>
    <cellStyle name="Normal 3 2 2 2 3 37" xfId="4827"/>
    <cellStyle name="Normal 3 2 2 2 3 38" xfId="4828"/>
    <cellStyle name="Normal 3 2 2 2 3 39" xfId="4829"/>
    <cellStyle name="Normal 3 2 2 2 3 4" xfId="4830"/>
    <cellStyle name="Normal 3 2 2 2 3 40" xfId="4831"/>
    <cellStyle name="Normal 3 2 2 2 3 41" xfId="4832"/>
    <cellStyle name="Normal 3 2 2 2 3 42" xfId="4833"/>
    <cellStyle name="Normal 3 2 2 2 3 43" xfId="4834"/>
    <cellStyle name="Normal 3 2 2 2 3 44" xfId="4835"/>
    <cellStyle name="Normal 3 2 2 2 3 45" xfId="4836"/>
    <cellStyle name="Normal 3 2 2 2 3 5" xfId="4837"/>
    <cellStyle name="Normal 3 2 2 2 3 6" xfId="4838"/>
    <cellStyle name="Normal 3 2 2 2 3 7" xfId="4839"/>
    <cellStyle name="Normal 3 2 2 2 3 8" xfId="4840"/>
    <cellStyle name="Normal 3 2 2 2 3 9" xfId="4841"/>
    <cellStyle name="Normal 3 2 2 20" xfId="4842"/>
    <cellStyle name="Normal 3 2 2 21" xfId="4843"/>
    <cellStyle name="Normal 3 2 2 22" xfId="4844"/>
    <cellStyle name="Normal 3 2 2 23" xfId="4845"/>
    <cellStyle name="Normal 3 2 2 24" xfId="4846"/>
    <cellStyle name="Normal 3 2 2 25" xfId="4847"/>
    <cellStyle name="Normal 3 2 2 26" xfId="4848"/>
    <cellStyle name="Normal 3 2 2 27" xfId="4849"/>
    <cellStyle name="Normal 3 2 2 28" xfId="4850"/>
    <cellStyle name="Normal 3 2 2 29" xfId="4851"/>
    <cellStyle name="Normal 3 2 2 3" xfId="4852"/>
    <cellStyle name="Normal 3 2 2 3 10" xfId="4853"/>
    <cellStyle name="Normal 3 2 2 3 11" xfId="4854"/>
    <cellStyle name="Normal 3 2 2 3 12" xfId="4855"/>
    <cellStyle name="Normal 3 2 2 3 13" xfId="4856"/>
    <cellStyle name="Normal 3 2 2 3 14" xfId="4857"/>
    <cellStyle name="Normal 3 2 2 3 15" xfId="4858"/>
    <cellStyle name="Normal 3 2 2 3 16" xfId="4859"/>
    <cellStyle name="Normal 3 2 2 3 17" xfId="4860"/>
    <cellStyle name="Normal 3 2 2 3 18" xfId="4861"/>
    <cellStyle name="Normal 3 2 2 3 19" xfId="4862"/>
    <cellStyle name="Normal 3 2 2 3 2" xfId="4863"/>
    <cellStyle name="Normal 3 2 2 3 20" xfId="4864"/>
    <cellStyle name="Normal 3 2 2 3 21" xfId="4865"/>
    <cellStyle name="Normal 3 2 2 3 22" xfId="4866"/>
    <cellStyle name="Normal 3 2 2 3 23" xfId="4867"/>
    <cellStyle name="Normal 3 2 2 3 24" xfId="4868"/>
    <cellStyle name="Normal 3 2 2 3 25" xfId="4869"/>
    <cellStyle name="Normal 3 2 2 3 26" xfId="4870"/>
    <cellStyle name="Normal 3 2 2 3 27" xfId="4871"/>
    <cellStyle name="Normal 3 2 2 3 28" xfId="4872"/>
    <cellStyle name="Normal 3 2 2 3 29" xfId="4873"/>
    <cellStyle name="Normal 3 2 2 3 3" xfId="4874"/>
    <cellStyle name="Normal 3 2 2 3 30" xfId="4875"/>
    <cellStyle name="Normal 3 2 2 3 31" xfId="4876"/>
    <cellStyle name="Normal 3 2 2 3 32" xfId="4877"/>
    <cellStyle name="Normal 3 2 2 3 33" xfId="4878"/>
    <cellStyle name="Normal 3 2 2 3 34" xfId="4879"/>
    <cellStyle name="Normal 3 2 2 3 35" xfId="4880"/>
    <cellStyle name="Normal 3 2 2 3 36" xfId="4881"/>
    <cellStyle name="Normal 3 2 2 3 37" xfId="4882"/>
    <cellStyle name="Normal 3 2 2 3 38" xfId="4883"/>
    <cellStyle name="Normal 3 2 2 3 39" xfId="4884"/>
    <cellStyle name="Normal 3 2 2 3 4" xfId="4885"/>
    <cellStyle name="Normal 3 2 2 3 40" xfId="4886"/>
    <cellStyle name="Normal 3 2 2 3 41" xfId="4887"/>
    <cellStyle name="Normal 3 2 2 3 42" xfId="4888"/>
    <cellStyle name="Normal 3 2 2 3 43" xfId="4889"/>
    <cellStyle name="Normal 3 2 2 3 44" xfId="4890"/>
    <cellStyle name="Normal 3 2 2 3 45" xfId="4891"/>
    <cellStyle name="Normal 3 2 2 3 5" xfId="4892"/>
    <cellStyle name="Normal 3 2 2 3 6" xfId="4893"/>
    <cellStyle name="Normal 3 2 2 3 7" xfId="4894"/>
    <cellStyle name="Normal 3 2 2 3 8" xfId="4895"/>
    <cellStyle name="Normal 3 2 2 3 9" xfId="4896"/>
    <cellStyle name="Normal 3 2 2 30" xfId="4897"/>
    <cellStyle name="Normal 3 2 2 31" xfId="4898"/>
    <cellStyle name="Normal 3 2 2 32" xfId="4899"/>
    <cellStyle name="Normal 3 2 2 33" xfId="4900"/>
    <cellStyle name="Normal 3 2 2 34" xfId="4901"/>
    <cellStyle name="Normal 3 2 2 35" xfId="4902"/>
    <cellStyle name="Normal 3 2 2 36" xfId="4903"/>
    <cellStyle name="Normal 3 2 2 37" xfId="4904"/>
    <cellStyle name="Normal 3 2 2 38" xfId="4905"/>
    <cellStyle name="Normal 3 2 2 39" xfId="4906"/>
    <cellStyle name="Normal 3 2 2 4" xfId="4907"/>
    <cellStyle name="Normal 3 2 2 40" xfId="4908"/>
    <cellStyle name="Normal 3 2 2 41" xfId="4909"/>
    <cellStyle name="Normal 3 2 2 42" xfId="4910"/>
    <cellStyle name="Normal 3 2 2 43" xfId="4911"/>
    <cellStyle name="Normal 3 2 2 44" xfId="4912"/>
    <cellStyle name="Normal 3 2 2 45" xfId="4913"/>
    <cellStyle name="Normal 3 2 2 46" xfId="4914"/>
    <cellStyle name="Normal 3 2 2 47" xfId="4915"/>
    <cellStyle name="Normal 3 2 2 48" xfId="4916"/>
    <cellStyle name="Normal 3 2 2 5" xfId="4917"/>
    <cellStyle name="Normal 3 2 2 6" xfId="4918"/>
    <cellStyle name="Normal 3 2 2 7" xfId="4919"/>
    <cellStyle name="Normal 3 2 2 8" xfId="4920"/>
    <cellStyle name="Normal 3 2 2 9" xfId="4921"/>
    <cellStyle name="Normal 3 2 3" xfId="4922"/>
    <cellStyle name="Normal 3 2 3 10" xfId="4923"/>
    <cellStyle name="Normal 3 2 3 11" xfId="4924"/>
    <cellStyle name="Normal 3 2 3 12" xfId="4925"/>
    <cellStyle name="Normal 3 2 3 13" xfId="4926"/>
    <cellStyle name="Normal 3 2 3 14" xfId="4927"/>
    <cellStyle name="Normal 3 2 3 15" xfId="4928"/>
    <cellStyle name="Normal 3 2 3 16" xfId="4929"/>
    <cellStyle name="Normal 3 2 3 17" xfId="4930"/>
    <cellStyle name="Normal 3 2 3 18" xfId="4931"/>
    <cellStyle name="Normal 3 2 3 19" xfId="4932"/>
    <cellStyle name="Normal 3 2 3 2" xfId="4933"/>
    <cellStyle name="Normal 3 2 3 20" xfId="4934"/>
    <cellStyle name="Normal 3 2 3 21" xfId="4935"/>
    <cellStyle name="Normal 3 2 3 22" xfId="4936"/>
    <cellStyle name="Normal 3 2 3 23" xfId="4937"/>
    <cellStyle name="Normal 3 2 3 24" xfId="4938"/>
    <cellStyle name="Normal 3 2 3 25" xfId="4939"/>
    <cellStyle name="Normal 3 2 3 26" xfId="4940"/>
    <cellStyle name="Normal 3 2 3 27" xfId="4941"/>
    <cellStyle name="Normal 3 2 3 28" xfId="4942"/>
    <cellStyle name="Normal 3 2 3 29" xfId="4943"/>
    <cellStyle name="Normal 3 2 3 3" xfId="4944"/>
    <cellStyle name="Normal 3 2 3 30" xfId="4945"/>
    <cellStyle name="Normal 3 2 3 31" xfId="4946"/>
    <cellStyle name="Normal 3 2 3 32" xfId="4947"/>
    <cellStyle name="Normal 3 2 3 33" xfId="4948"/>
    <cellStyle name="Normal 3 2 3 34" xfId="4949"/>
    <cellStyle name="Normal 3 2 3 35" xfId="4950"/>
    <cellStyle name="Normal 3 2 3 36" xfId="4951"/>
    <cellStyle name="Normal 3 2 3 37" xfId="4952"/>
    <cellStyle name="Normal 3 2 3 38" xfId="4953"/>
    <cellStyle name="Normal 3 2 3 39" xfId="4954"/>
    <cellStyle name="Normal 3 2 3 4" xfId="4955"/>
    <cellStyle name="Normal 3 2 3 40" xfId="4956"/>
    <cellStyle name="Normal 3 2 3 41" xfId="4957"/>
    <cellStyle name="Normal 3 2 3 42" xfId="4958"/>
    <cellStyle name="Normal 3 2 3 43" xfId="4959"/>
    <cellStyle name="Normal 3 2 3 44" xfId="4960"/>
    <cellStyle name="Normal 3 2 3 45" xfId="4961"/>
    <cellStyle name="Normal 3 2 3 5" xfId="4962"/>
    <cellStyle name="Normal 3 2 3 6" xfId="4963"/>
    <cellStyle name="Normal 3 2 3 7" xfId="4964"/>
    <cellStyle name="Normal 3 2 3 8" xfId="4965"/>
    <cellStyle name="Normal 3 2 3 9" xfId="4966"/>
    <cellStyle name="Normal 3 2 4" xfId="4967"/>
    <cellStyle name="Normal 3 2 4 10" xfId="4968"/>
    <cellStyle name="Normal 3 2 4 11" xfId="4969"/>
    <cellStyle name="Normal 3 2 4 12" xfId="4970"/>
    <cellStyle name="Normal 3 2 4 13" xfId="4971"/>
    <cellStyle name="Normal 3 2 4 14" xfId="4972"/>
    <cellStyle name="Normal 3 2 4 15" xfId="4973"/>
    <cellStyle name="Normal 3 2 4 16" xfId="4974"/>
    <cellStyle name="Normal 3 2 4 17" xfId="4975"/>
    <cellStyle name="Normal 3 2 4 18" xfId="4976"/>
    <cellStyle name="Normal 3 2 4 19" xfId="4977"/>
    <cellStyle name="Normal 3 2 4 2" xfId="4978"/>
    <cellStyle name="Normal 3 2 4 20" xfId="4979"/>
    <cellStyle name="Normal 3 2 4 21" xfId="4980"/>
    <cellStyle name="Normal 3 2 4 22" xfId="4981"/>
    <cellStyle name="Normal 3 2 4 23" xfId="4982"/>
    <cellStyle name="Normal 3 2 4 24" xfId="4983"/>
    <cellStyle name="Normal 3 2 4 25" xfId="4984"/>
    <cellStyle name="Normal 3 2 4 26" xfId="4985"/>
    <cellStyle name="Normal 3 2 4 27" xfId="4986"/>
    <cellStyle name="Normal 3 2 4 28" xfId="4987"/>
    <cellStyle name="Normal 3 2 4 29" xfId="4988"/>
    <cellStyle name="Normal 3 2 4 3" xfId="4989"/>
    <cellStyle name="Normal 3 2 4 30" xfId="4990"/>
    <cellStyle name="Normal 3 2 4 31" xfId="4991"/>
    <cellStyle name="Normal 3 2 4 32" xfId="4992"/>
    <cellStyle name="Normal 3 2 4 33" xfId="4993"/>
    <cellStyle name="Normal 3 2 4 34" xfId="4994"/>
    <cellStyle name="Normal 3 2 4 35" xfId="4995"/>
    <cellStyle name="Normal 3 2 4 36" xfId="4996"/>
    <cellStyle name="Normal 3 2 4 37" xfId="4997"/>
    <cellStyle name="Normal 3 2 4 38" xfId="4998"/>
    <cellStyle name="Normal 3 2 4 39" xfId="4999"/>
    <cellStyle name="Normal 3 2 4 4" xfId="5000"/>
    <cellStyle name="Normal 3 2 4 40" xfId="5001"/>
    <cellStyle name="Normal 3 2 4 41" xfId="5002"/>
    <cellStyle name="Normal 3 2 4 42" xfId="5003"/>
    <cellStyle name="Normal 3 2 4 43" xfId="5004"/>
    <cellStyle name="Normal 3 2 4 44" xfId="5005"/>
    <cellStyle name="Normal 3 2 4 45" xfId="5006"/>
    <cellStyle name="Normal 3 2 4 5" xfId="5007"/>
    <cellStyle name="Normal 3 2 4 6" xfId="5008"/>
    <cellStyle name="Normal 3 2 4 7" xfId="5009"/>
    <cellStyle name="Normal 3 2 4 8" xfId="5010"/>
    <cellStyle name="Normal 3 2 4 9" xfId="5011"/>
    <cellStyle name="Normal 3 2 5" xfId="5012"/>
    <cellStyle name="Normal 3 2 6" xfId="5013"/>
    <cellStyle name="Normal 3 2 6 10" xfId="5014"/>
    <cellStyle name="Normal 3 2 6 11" xfId="5015"/>
    <cellStyle name="Normal 3 2 6 12" xfId="5016"/>
    <cellStyle name="Normal 3 2 6 13" xfId="5017"/>
    <cellStyle name="Normal 3 2 6 14" xfId="5018"/>
    <cellStyle name="Normal 3 2 6 15" xfId="5019"/>
    <cellStyle name="Normal 3 2 6 16" xfId="5020"/>
    <cellStyle name="Normal 3 2 6 17" xfId="5021"/>
    <cellStyle name="Normal 3 2 6 18" xfId="5022"/>
    <cellStyle name="Normal 3 2 6 19" xfId="5023"/>
    <cellStyle name="Normal 3 2 6 2" xfId="5024"/>
    <cellStyle name="Normal 3 2 6 20" xfId="5025"/>
    <cellStyle name="Normal 3 2 6 21" xfId="5026"/>
    <cellStyle name="Normal 3 2 6 22" xfId="5027"/>
    <cellStyle name="Normal 3 2 6 23" xfId="5028"/>
    <cellStyle name="Normal 3 2 6 24" xfId="5029"/>
    <cellStyle name="Normal 3 2 6 25" xfId="5030"/>
    <cellStyle name="Normal 3 2 6 26" xfId="5031"/>
    <cellStyle name="Normal 3 2 6 27" xfId="5032"/>
    <cellStyle name="Normal 3 2 6 28" xfId="5033"/>
    <cellStyle name="Normal 3 2 6 29" xfId="5034"/>
    <cellStyle name="Normal 3 2 6 3" xfId="5035"/>
    <cellStyle name="Normal 3 2 6 30" xfId="5036"/>
    <cellStyle name="Normal 3 2 6 31" xfId="5037"/>
    <cellStyle name="Normal 3 2 6 32" xfId="5038"/>
    <cellStyle name="Normal 3 2 6 33" xfId="5039"/>
    <cellStyle name="Normal 3 2 6 34" xfId="5040"/>
    <cellStyle name="Normal 3 2 6 35" xfId="5041"/>
    <cellStyle name="Normal 3 2 6 36" xfId="5042"/>
    <cellStyle name="Normal 3 2 6 37" xfId="5043"/>
    <cellStyle name="Normal 3 2 6 38" xfId="5044"/>
    <cellStyle name="Normal 3 2 6 39" xfId="5045"/>
    <cellStyle name="Normal 3 2 6 4" xfId="5046"/>
    <cellStyle name="Normal 3 2 6 40" xfId="5047"/>
    <cellStyle name="Normal 3 2 6 41" xfId="5048"/>
    <cellStyle name="Normal 3 2 6 42" xfId="5049"/>
    <cellStyle name="Normal 3 2 6 43" xfId="5050"/>
    <cellStyle name="Normal 3 2 6 44" xfId="5051"/>
    <cellStyle name="Normal 3 2 6 45" xfId="5052"/>
    <cellStyle name="Normal 3 2 6 5" xfId="5053"/>
    <cellStyle name="Normal 3 2 6 6" xfId="5054"/>
    <cellStyle name="Normal 3 2 6 7" xfId="5055"/>
    <cellStyle name="Normal 3 2 6 8" xfId="5056"/>
    <cellStyle name="Normal 3 2 6 9" xfId="5057"/>
    <cellStyle name="Normal 3 2 7" xfId="5058"/>
    <cellStyle name="Normal 3 2 7 2" xfId="5059"/>
    <cellStyle name="Normal 3 2 7 2 10" xfId="5060"/>
    <cellStyle name="Normal 3 2 7 2 11" xfId="5061"/>
    <cellStyle name="Normal 3 2 7 2 12" xfId="5062"/>
    <cellStyle name="Normal 3 2 7 2 13" xfId="5063"/>
    <cellStyle name="Normal 3 2 7 2 14" xfId="5064"/>
    <cellStyle name="Normal 3 2 7 2 15" xfId="5065"/>
    <cellStyle name="Normal 3 2 7 2 16" xfId="5066"/>
    <cellStyle name="Normal 3 2 7 2 17" xfId="5067"/>
    <cellStyle name="Normal 3 2 7 2 18" xfId="5068"/>
    <cellStyle name="Normal 3 2 7 2 19" xfId="5069"/>
    <cellStyle name="Normal 3 2 7 2 2" xfId="5070"/>
    <cellStyle name="Normal 3 2 7 2 20" xfId="5071"/>
    <cellStyle name="Normal 3 2 7 2 21" xfId="5072"/>
    <cellStyle name="Normal 3 2 7 2 22" xfId="5073"/>
    <cellStyle name="Normal 3 2 7 2 23" xfId="5074"/>
    <cellStyle name="Normal 3 2 7 2 24" xfId="5075"/>
    <cellStyle name="Normal 3 2 7 2 25" xfId="5076"/>
    <cellStyle name="Normal 3 2 7 2 26" xfId="5077"/>
    <cellStyle name="Normal 3 2 7 2 27" xfId="5078"/>
    <cellStyle name="Normal 3 2 7 2 28" xfId="5079"/>
    <cellStyle name="Normal 3 2 7 2 29" xfId="5080"/>
    <cellStyle name="Normal 3 2 7 2 3" xfId="5081"/>
    <cellStyle name="Normal 3 2 7 2 30" xfId="5082"/>
    <cellStyle name="Normal 3 2 7 2 31" xfId="5083"/>
    <cellStyle name="Normal 3 2 7 2 32" xfId="5084"/>
    <cellStyle name="Normal 3 2 7 2 33" xfId="5085"/>
    <cellStyle name="Normal 3 2 7 2 34" xfId="5086"/>
    <cellStyle name="Normal 3 2 7 2 35" xfId="5087"/>
    <cellStyle name="Normal 3 2 7 2 36" xfId="5088"/>
    <cellStyle name="Normal 3 2 7 2 37" xfId="5089"/>
    <cellStyle name="Normal 3 2 7 2 38" xfId="5090"/>
    <cellStyle name="Normal 3 2 7 2 39" xfId="5091"/>
    <cellStyle name="Normal 3 2 7 2 4" xfId="5092"/>
    <cellStyle name="Normal 3 2 7 2 40" xfId="5093"/>
    <cellStyle name="Normal 3 2 7 2 41" xfId="5094"/>
    <cellStyle name="Normal 3 2 7 2 42" xfId="5095"/>
    <cellStyle name="Normal 3 2 7 2 43" xfId="5096"/>
    <cellStyle name="Normal 3 2 7 2 44" xfId="5097"/>
    <cellStyle name="Normal 3 2 7 2 45" xfId="5098"/>
    <cellStyle name="Normal 3 2 7 2 5" xfId="5099"/>
    <cellStyle name="Normal 3 2 7 2 6" xfId="5100"/>
    <cellStyle name="Normal 3 2 7 2 7" xfId="5101"/>
    <cellStyle name="Normal 3 2 7 2 8" xfId="5102"/>
    <cellStyle name="Normal 3 2 7 2 9" xfId="5103"/>
    <cellStyle name="Normal 3 2 8" xfId="5104"/>
    <cellStyle name="Normal 3 3" xfId="5105"/>
    <cellStyle name="Normal 3 3 2" xfId="5106"/>
    <cellStyle name="Normal 3 3 3" xfId="5107"/>
    <cellStyle name="Normal 3 3 4" xfId="5108"/>
    <cellStyle name="Normal 3 3 4 10" xfId="5109"/>
    <cellStyle name="Normal 3 3 4 11" xfId="5110"/>
    <cellStyle name="Normal 3 3 4 12" xfId="5111"/>
    <cellStyle name="Normal 3 3 4 13" xfId="5112"/>
    <cellStyle name="Normal 3 3 4 14" xfId="5113"/>
    <cellStyle name="Normal 3 3 4 15" xfId="5114"/>
    <cellStyle name="Normal 3 3 4 16" xfId="5115"/>
    <cellStyle name="Normal 3 3 4 17" xfId="5116"/>
    <cellStyle name="Normal 3 3 4 18" xfId="5117"/>
    <cellStyle name="Normal 3 3 4 19" xfId="5118"/>
    <cellStyle name="Normal 3 3 4 2" xfId="5119"/>
    <cellStyle name="Normal 3 3 4 20" xfId="5120"/>
    <cellStyle name="Normal 3 3 4 21" xfId="5121"/>
    <cellStyle name="Normal 3 3 4 22" xfId="5122"/>
    <cellStyle name="Normal 3 3 4 23" xfId="5123"/>
    <cellStyle name="Normal 3 3 4 24" xfId="5124"/>
    <cellStyle name="Normal 3 3 4 25" xfId="5125"/>
    <cellStyle name="Normal 3 3 4 26" xfId="5126"/>
    <cellStyle name="Normal 3 3 4 27" xfId="5127"/>
    <cellStyle name="Normal 3 3 4 28" xfId="5128"/>
    <cellStyle name="Normal 3 3 4 29" xfId="5129"/>
    <cellStyle name="Normal 3 3 4 3" xfId="5130"/>
    <cellStyle name="Normal 3 3 4 30" xfId="5131"/>
    <cellStyle name="Normal 3 3 4 31" xfId="5132"/>
    <cellStyle name="Normal 3 3 4 32" xfId="5133"/>
    <cellStyle name="Normal 3 3 4 33" xfId="5134"/>
    <cellStyle name="Normal 3 3 4 34" xfId="5135"/>
    <cellStyle name="Normal 3 3 4 35" xfId="5136"/>
    <cellStyle name="Normal 3 3 4 36" xfId="5137"/>
    <cellStyle name="Normal 3 3 4 37" xfId="5138"/>
    <cellStyle name="Normal 3 3 4 38" xfId="5139"/>
    <cellStyle name="Normal 3 3 4 39" xfId="5140"/>
    <cellStyle name="Normal 3 3 4 4" xfId="5141"/>
    <cellStyle name="Normal 3 3 4 40" xfId="5142"/>
    <cellStyle name="Normal 3 3 4 41" xfId="5143"/>
    <cellStyle name="Normal 3 3 4 42" xfId="5144"/>
    <cellStyle name="Normal 3 3 4 43" xfId="5145"/>
    <cellStyle name="Normal 3 3 4 44" xfId="5146"/>
    <cellStyle name="Normal 3 3 4 45" xfId="5147"/>
    <cellStyle name="Normal 3 3 4 5" xfId="5148"/>
    <cellStyle name="Normal 3 3 4 6" xfId="5149"/>
    <cellStyle name="Normal 3 3 4 7" xfId="5150"/>
    <cellStyle name="Normal 3 3 4 8" xfId="5151"/>
    <cellStyle name="Normal 3 3 4 9" xfId="5152"/>
    <cellStyle name="Normal 3 3 5" xfId="5153"/>
    <cellStyle name="Normal 3 4" xfId="5154"/>
    <cellStyle name="Normal 3 5" xfId="5155"/>
    <cellStyle name="Normal 3 5 2" xfId="5156"/>
    <cellStyle name="Normal 3 5 2 10" xfId="5157"/>
    <cellStyle name="Normal 3 5 2 11" xfId="5158"/>
    <cellStyle name="Normal 3 5 2 12" xfId="5159"/>
    <cellStyle name="Normal 3 5 2 13" xfId="5160"/>
    <cellStyle name="Normal 3 5 2 14" xfId="5161"/>
    <cellStyle name="Normal 3 5 2 15" xfId="5162"/>
    <cellStyle name="Normal 3 5 2 16" xfId="5163"/>
    <cellStyle name="Normal 3 5 2 17" xfId="5164"/>
    <cellStyle name="Normal 3 5 2 18" xfId="5165"/>
    <cellStyle name="Normal 3 5 2 19" xfId="5166"/>
    <cellStyle name="Normal 3 5 2 2" xfId="5167"/>
    <cellStyle name="Normal 3 5 2 20" xfId="5168"/>
    <cellStyle name="Normal 3 5 2 21" xfId="5169"/>
    <cellStyle name="Normal 3 5 2 22" xfId="5170"/>
    <cellStyle name="Normal 3 5 2 23" xfId="5171"/>
    <cellStyle name="Normal 3 5 2 24" xfId="5172"/>
    <cellStyle name="Normal 3 5 2 25" xfId="5173"/>
    <cellStyle name="Normal 3 5 2 26" xfId="5174"/>
    <cellStyle name="Normal 3 5 2 27" xfId="5175"/>
    <cellStyle name="Normal 3 5 2 28" xfId="5176"/>
    <cellStyle name="Normal 3 5 2 29" xfId="5177"/>
    <cellStyle name="Normal 3 5 2 3" xfId="5178"/>
    <cellStyle name="Normal 3 5 2 30" xfId="5179"/>
    <cellStyle name="Normal 3 5 2 31" xfId="5180"/>
    <cellStyle name="Normal 3 5 2 32" xfId="5181"/>
    <cellStyle name="Normal 3 5 2 33" xfId="5182"/>
    <cellStyle name="Normal 3 5 2 34" xfId="5183"/>
    <cellStyle name="Normal 3 5 2 35" xfId="5184"/>
    <cellStyle name="Normal 3 5 2 36" xfId="5185"/>
    <cellStyle name="Normal 3 5 2 37" xfId="5186"/>
    <cellStyle name="Normal 3 5 2 38" xfId="5187"/>
    <cellStyle name="Normal 3 5 2 39" xfId="5188"/>
    <cellStyle name="Normal 3 5 2 4" xfId="5189"/>
    <cellStyle name="Normal 3 5 2 40" xfId="5190"/>
    <cellStyle name="Normal 3 5 2 41" xfId="5191"/>
    <cellStyle name="Normal 3 5 2 42" xfId="5192"/>
    <cellStyle name="Normal 3 5 2 43" xfId="5193"/>
    <cellStyle name="Normal 3 5 2 44" xfId="5194"/>
    <cellStyle name="Normal 3 5 2 45" xfId="5195"/>
    <cellStyle name="Normal 3 5 2 5" xfId="5196"/>
    <cellStyle name="Normal 3 5 2 6" xfId="5197"/>
    <cellStyle name="Normal 3 5 2 7" xfId="5198"/>
    <cellStyle name="Normal 3 5 2 8" xfId="5199"/>
    <cellStyle name="Normal 3 5 2 9" xfId="5200"/>
    <cellStyle name="Normal 3 6" xfId="5201"/>
    <cellStyle name="Normal 3 6 2" xfId="5202"/>
    <cellStyle name="Normal 3_Nuevo LeondistBGG" xfId="5203"/>
    <cellStyle name="Normal 30" xfId="5204"/>
    <cellStyle name="Normal 31" xfId="5205"/>
    <cellStyle name="Normal 32" xfId="5206"/>
    <cellStyle name="Normal 33" xfId="5207"/>
    <cellStyle name="Normal 33 2" xfId="5208"/>
    <cellStyle name="Normal 34" xfId="5209"/>
    <cellStyle name="Normal 35" xfId="5210"/>
    <cellStyle name="Normal 36" xfId="5211"/>
    <cellStyle name="Normal 37" xfId="5212"/>
    <cellStyle name="Normal 38" xfId="5213"/>
    <cellStyle name="Normal 38 1" xfId="5214"/>
    <cellStyle name="Normal 39" xfId="5215"/>
    <cellStyle name="Normal 4" xfId="5216"/>
    <cellStyle name="Normal 4 10" xfId="5217"/>
    <cellStyle name="Normal 4 10 2" xfId="5218"/>
    <cellStyle name="Normal 4 10 2 10" xfId="5219"/>
    <cellStyle name="Normal 4 10 2 11" xfId="5220"/>
    <cellStyle name="Normal 4 10 2 12" xfId="5221"/>
    <cellStyle name="Normal 4 10 2 13" xfId="5222"/>
    <cellStyle name="Normal 4 10 2 14" xfId="5223"/>
    <cellStyle name="Normal 4 10 2 15" xfId="5224"/>
    <cellStyle name="Normal 4 10 2 16" xfId="5225"/>
    <cellStyle name="Normal 4 10 2 17" xfId="5226"/>
    <cellStyle name="Normal 4 10 2 18" xfId="5227"/>
    <cellStyle name="Normal 4 10 2 19" xfId="5228"/>
    <cellStyle name="Normal 4 10 2 2" xfId="5229"/>
    <cellStyle name="Normal 4 10 2 20" xfId="5230"/>
    <cellStyle name="Normal 4 10 2 21" xfId="5231"/>
    <cellStyle name="Normal 4 10 2 22" xfId="5232"/>
    <cellStyle name="Normal 4 10 2 23" xfId="5233"/>
    <cellStyle name="Normal 4 10 2 24" xfId="5234"/>
    <cellStyle name="Normal 4 10 2 25" xfId="5235"/>
    <cellStyle name="Normal 4 10 2 26" xfId="5236"/>
    <cellStyle name="Normal 4 10 2 27" xfId="5237"/>
    <cellStyle name="Normal 4 10 2 28" xfId="5238"/>
    <cellStyle name="Normal 4 10 2 29" xfId="5239"/>
    <cellStyle name="Normal 4 10 2 3" xfId="5240"/>
    <cellStyle name="Normal 4 10 2 30" xfId="5241"/>
    <cellStyle name="Normal 4 10 2 31" xfId="5242"/>
    <cellStyle name="Normal 4 10 2 32" xfId="5243"/>
    <cellStyle name="Normal 4 10 2 33" xfId="5244"/>
    <cellStyle name="Normal 4 10 2 34" xfId="5245"/>
    <cellStyle name="Normal 4 10 2 35" xfId="5246"/>
    <cellStyle name="Normal 4 10 2 36" xfId="5247"/>
    <cellStyle name="Normal 4 10 2 37" xfId="5248"/>
    <cellStyle name="Normal 4 10 2 38" xfId="5249"/>
    <cellStyle name="Normal 4 10 2 39" xfId="5250"/>
    <cellStyle name="Normal 4 10 2 4" xfId="5251"/>
    <cellStyle name="Normal 4 10 2 40" xfId="5252"/>
    <cellStyle name="Normal 4 10 2 41" xfId="5253"/>
    <cellStyle name="Normal 4 10 2 42" xfId="5254"/>
    <cellStyle name="Normal 4 10 2 43" xfId="5255"/>
    <cellStyle name="Normal 4 10 2 44" xfId="5256"/>
    <cellStyle name="Normal 4 10 2 45" xfId="5257"/>
    <cellStyle name="Normal 4 10 2 5" xfId="5258"/>
    <cellStyle name="Normal 4 10 2 6" xfId="5259"/>
    <cellStyle name="Normal 4 10 2 7" xfId="5260"/>
    <cellStyle name="Normal 4 10 2 8" xfId="5261"/>
    <cellStyle name="Normal 4 10 2 9" xfId="5262"/>
    <cellStyle name="Normal 4 11" xfId="5263"/>
    <cellStyle name="Normal 4 12" xfId="5264"/>
    <cellStyle name="Normal 4 13" xfId="5265"/>
    <cellStyle name="Normal 4 14" xfId="5266"/>
    <cellStyle name="Normal 4 15" xfId="5267"/>
    <cellStyle name="Normal 4 16" xfId="5268"/>
    <cellStyle name="Normal 4 17" xfId="5269"/>
    <cellStyle name="Normal 4 18" xfId="5270"/>
    <cellStyle name="Normal 4 19" xfId="5271"/>
    <cellStyle name="Normal 4 2" xfId="5272"/>
    <cellStyle name="Normal 4 2 10" xfId="5273"/>
    <cellStyle name="Normal 4 2 2" xfId="5274"/>
    <cellStyle name="Normal 4 2 2 10" xfId="5275"/>
    <cellStyle name="Normal 4 2 2 11" xfId="5276"/>
    <cellStyle name="Normal 4 2 2 12" xfId="5277"/>
    <cellStyle name="Normal 4 2 2 13" xfId="5278"/>
    <cellStyle name="Normal 4 2 2 14" xfId="5279"/>
    <cellStyle name="Normal 4 2 2 15" xfId="5280"/>
    <cellStyle name="Normal 4 2 2 16" xfId="5281"/>
    <cellStyle name="Normal 4 2 2 17" xfId="5282"/>
    <cellStyle name="Normal 4 2 2 18" xfId="5283"/>
    <cellStyle name="Normal 4 2 2 19" xfId="5284"/>
    <cellStyle name="Normal 4 2 2 2" xfId="5285"/>
    <cellStyle name="Normal 4 2 2 20" xfId="5286"/>
    <cellStyle name="Normal 4 2 2 21" xfId="5287"/>
    <cellStyle name="Normal 4 2 2 22" xfId="5288"/>
    <cellStyle name="Normal 4 2 2 23" xfId="5289"/>
    <cellStyle name="Normal 4 2 2 24" xfId="5290"/>
    <cellStyle name="Normal 4 2 2 25" xfId="5291"/>
    <cellStyle name="Normal 4 2 2 26" xfId="5292"/>
    <cellStyle name="Normal 4 2 2 27" xfId="5293"/>
    <cellStyle name="Normal 4 2 2 28" xfId="5294"/>
    <cellStyle name="Normal 4 2 2 29" xfId="5295"/>
    <cellStyle name="Normal 4 2 2 3" xfId="5296"/>
    <cellStyle name="Normal 4 2 2 30" xfId="5297"/>
    <cellStyle name="Normal 4 2 2 31" xfId="5298"/>
    <cellStyle name="Normal 4 2 2 32" xfId="5299"/>
    <cellStyle name="Normal 4 2 2 33" xfId="5300"/>
    <cellStyle name="Normal 4 2 2 34" xfId="5301"/>
    <cellStyle name="Normal 4 2 2 35" xfId="5302"/>
    <cellStyle name="Normal 4 2 2 36" xfId="5303"/>
    <cellStyle name="Normal 4 2 2 37" xfId="5304"/>
    <cellStyle name="Normal 4 2 2 38" xfId="5305"/>
    <cellStyle name="Normal 4 2 2 39" xfId="5306"/>
    <cellStyle name="Normal 4 2 2 4" xfId="5307"/>
    <cellStyle name="Normal 4 2 2 40" xfId="5308"/>
    <cellStyle name="Normal 4 2 2 41" xfId="5309"/>
    <cellStyle name="Normal 4 2 2 42" xfId="5310"/>
    <cellStyle name="Normal 4 2 2 43" xfId="5311"/>
    <cellStyle name="Normal 4 2 2 44" xfId="5312"/>
    <cellStyle name="Normal 4 2 2 45" xfId="5313"/>
    <cellStyle name="Normal 4 2 2 5" xfId="5314"/>
    <cellStyle name="Normal 4 2 2 6" xfId="5315"/>
    <cellStyle name="Normal 4 2 2 7" xfId="5316"/>
    <cellStyle name="Normal 4 2 2 8" xfId="5317"/>
    <cellStyle name="Normal 4 2 2 9" xfId="5318"/>
    <cellStyle name="Normal 4 2 3" xfId="5319"/>
    <cellStyle name="Normal 4 2 3 10" xfId="5320"/>
    <cellStyle name="Normal 4 2 3 11" xfId="5321"/>
    <cellStyle name="Normal 4 2 3 12" xfId="5322"/>
    <cellStyle name="Normal 4 2 3 13" xfId="5323"/>
    <cellStyle name="Normal 4 2 3 14" xfId="5324"/>
    <cellStyle name="Normal 4 2 3 15" xfId="5325"/>
    <cellStyle name="Normal 4 2 3 16" xfId="5326"/>
    <cellStyle name="Normal 4 2 3 17" xfId="5327"/>
    <cellStyle name="Normal 4 2 3 18" xfId="5328"/>
    <cellStyle name="Normal 4 2 3 19" xfId="5329"/>
    <cellStyle name="Normal 4 2 3 2" xfId="5330"/>
    <cellStyle name="Normal 4 2 3 20" xfId="5331"/>
    <cellStyle name="Normal 4 2 3 21" xfId="5332"/>
    <cellStyle name="Normal 4 2 3 22" xfId="5333"/>
    <cellStyle name="Normal 4 2 3 23" xfId="5334"/>
    <cellStyle name="Normal 4 2 3 24" xfId="5335"/>
    <cellStyle name="Normal 4 2 3 25" xfId="5336"/>
    <cellStyle name="Normal 4 2 3 26" xfId="5337"/>
    <cellStyle name="Normal 4 2 3 27" xfId="5338"/>
    <cellStyle name="Normal 4 2 3 28" xfId="5339"/>
    <cellStyle name="Normal 4 2 3 29" xfId="5340"/>
    <cellStyle name="Normal 4 2 3 3" xfId="5341"/>
    <cellStyle name="Normal 4 2 3 30" xfId="5342"/>
    <cellStyle name="Normal 4 2 3 31" xfId="5343"/>
    <cellStyle name="Normal 4 2 3 32" xfId="5344"/>
    <cellStyle name="Normal 4 2 3 33" xfId="5345"/>
    <cellStyle name="Normal 4 2 3 34" xfId="5346"/>
    <cellStyle name="Normal 4 2 3 35" xfId="5347"/>
    <cellStyle name="Normal 4 2 3 36" xfId="5348"/>
    <cellStyle name="Normal 4 2 3 37" xfId="5349"/>
    <cellStyle name="Normal 4 2 3 38" xfId="5350"/>
    <cellStyle name="Normal 4 2 3 39" xfId="5351"/>
    <cellStyle name="Normal 4 2 3 4" xfId="5352"/>
    <cellStyle name="Normal 4 2 3 40" xfId="5353"/>
    <cellStyle name="Normal 4 2 3 41" xfId="5354"/>
    <cellStyle name="Normal 4 2 3 42" xfId="5355"/>
    <cellStyle name="Normal 4 2 3 43" xfId="5356"/>
    <cellStyle name="Normal 4 2 3 44" xfId="5357"/>
    <cellStyle name="Normal 4 2 3 45" xfId="5358"/>
    <cellStyle name="Normal 4 2 3 5" xfId="5359"/>
    <cellStyle name="Normal 4 2 3 6" xfId="5360"/>
    <cellStyle name="Normal 4 2 3 7" xfId="5361"/>
    <cellStyle name="Normal 4 2 3 8" xfId="5362"/>
    <cellStyle name="Normal 4 2 3 9" xfId="5363"/>
    <cellStyle name="Normal 4 2 4" xfId="5364"/>
    <cellStyle name="Normal 4 2 4 10" xfId="5365"/>
    <cellStyle name="Normal 4 2 4 11" xfId="5366"/>
    <cellStyle name="Normal 4 2 4 12" xfId="5367"/>
    <cellStyle name="Normal 4 2 4 13" xfId="5368"/>
    <cellStyle name="Normal 4 2 4 14" xfId="5369"/>
    <cellStyle name="Normal 4 2 4 15" xfId="5370"/>
    <cellStyle name="Normal 4 2 4 16" xfId="5371"/>
    <cellStyle name="Normal 4 2 4 17" xfId="5372"/>
    <cellStyle name="Normal 4 2 4 18" xfId="5373"/>
    <cellStyle name="Normal 4 2 4 19" xfId="5374"/>
    <cellStyle name="Normal 4 2 4 2" xfId="5375"/>
    <cellStyle name="Normal 4 2 4 20" xfId="5376"/>
    <cellStyle name="Normal 4 2 4 21" xfId="5377"/>
    <cellStyle name="Normal 4 2 4 22" xfId="5378"/>
    <cellStyle name="Normal 4 2 4 23" xfId="5379"/>
    <cellStyle name="Normal 4 2 4 24" xfId="5380"/>
    <cellStyle name="Normal 4 2 4 25" xfId="5381"/>
    <cellStyle name="Normal 4 2 4 26" xfId="5382"/>
    <cellStyle name="Normal 4 2 4 27" xfId="5383"/>
    <cellStyle name="Normal 4 2 4 28" xfId="5384"/>
    <cellStyle name="Normal 4 2 4 29" xfId="5385"/>
    <cellStyle name="Normal 4 2 4 3" xfId="5386"/>
    <cellStyle name="Normal 4 2 4 30" xfId="5387"/>
    <cellStyle name="Normal 4 2 4 31" xfId="5388"/>
    <cellStyle name="Normal 4 2 4 32" xfId="5389"/>
    <cellStyle name="Normal 4 2 4 33" xfId="5390"/>
    <cellStyle name="Normal 4 2 4 34" xfId="5391"/>
    <cellStyle name="Normal 4 2 4 35" xfId="5392"/>
    <cellStyle name="Normal 4 2 4 36" xfId="5393"/>
    <cellStyle name="Normal 4 2 4 37" xfId="5394"/>
    <cellStyle name="Normal 4 2 4 38" xfId="5395"/>
    <cellStyle name="Normal 4 2 4 39" xfId="5396"/>
    <cellStyle name="Normal 4 2 4 4" xfId="5397"/>
    <cellStyle name="Normal 4 2 4 40" xfId="5398"/>
    <cellStyle name="Normal 4 2 4 41" xfId="5399"/>
    <cellStyle name="Normal 4 2 4 42" xfId="5400"/>
    <cellStyle name="Normal 4 2 4 43" xfId="5401"/>
    <cellStyle name="Normal 4 2 4 44" xfId="5402"/>
    <cellStyle name="Normal 4 2 4 45" xfId="5403"/>
    <cellStyle name="Normal 4 2 4 46" xfId="5404"/>
    <cellStyle name="Normal 4 2 4 5" xfId="5405"/>
    <cellStyle name="Normal 4 2 4 6" xfId="5406"/>
    <cellStyle name="Normal 4 2 4 7" xfId="5407"/>
    <cellStyle name="Normal 4 2 4 8" xfId="5408"/>
    <cellStyle name="Normal 4 2 4 9" xfId="5409"/>
    <cellStyle name="Normal 4 2 5" xfId="5410"/>
    <cellStyle name="Normal 4 2 5 10" xfId="5411"/>
    <cellStyle name="Normal 4 2 5 11" xfId="5412"/>
    <cellStyle name="Normal 4 2 5 12" xfId="5413"/>
    <cellStyle name="Normal 4 2 5 13" xfId="5414"/>
    <cellStyle name="Normal 4 2 5 14" xfId="5415"/>
    <cellStyle name="Normal 4 2 5 15" xfId="5416"/>
    <cellStyle name="Normal 4 2 5 16" xfId="5417"/>
    <cellStyle name="Normal 4 2 5 17" xfId="5418"/>
    <cellStyle name="Normal 4 2 5 18" xfId="5419"/>
    <cellStyle name="Normal 4 2 5 19" xfId="5420"/>
    <cellStyle name="Normal 4 2 5 2" xfId="5421"/>
    <cellStyle name="Normal 4 2 5 20" xfId="5422"/>
    <cellStyle name="Normal 4 2 5 21" xfId="5423"/>
    <cellStyle name="Normal 4 2 5 22" xfId="5424"/>
    <cellStyle name="Normal 4 2 5 23" xfId="5425"/>
    <cellStyle name="Normal 4 2 5 24" xfId="5426"/>
    <cellStyle name="Normal 4 2 5 25" xfId="5427"/>
    <cellStyle name="Normal 4 2 5 26" xfId="5428"/>
    <cellStyle name="Normal 4 2 5 27" xfId="5429"/>
    <cellStyle name="Normal 4 2 5 28" xfId="5430"/>
    <cellStyle name="Normal 4 2 5 29" xfId="5431"/>
    <cellStyle name="Normal 4 2 5 3" xfId="5432"/>
    <cellStyle name="Normal 4 2 5 30" xfId="5433"/>
    <cellStyle name="Normal 4 2 5 31" xfId="5434"/>
    <cellStyle name="Normal 4 2 5 32" xfId="5435"/>
    <cellStyle name="Normal 4 2 5 33" xfId="5436"/>
    <cellStyle name="Normal 4 2 5 34" xfId="5437"/>
    <cellStyle name="Normal 4 2 5 35" xfId="5438"/>
    <cellStyle name="Normal 4 2 5 36" xfId="5439"/>
    <cellStyle name="Normal 4 2 5 37" xfId="5440"/>
    <cellStyle name="Normal 4 2 5 38" xfId="5441"/>
    <cellStyle name="Normal 4 2 5 39" xfId="5442"/>
    <cellStyle name="Normal 4 2 5 4" xfId="5443"/>
    <cellStyle name="Normal 4 2 5 40" xfId="5444"/>
    <cellStyle name="Normal 4 2 5 41" xfId="5445"/>
    <cellStyle name="Normal 4 2 5 42" xfId="5446"/>
    <cellStyle name="Normal 4 2 5 43" xfId="5447"/>
    <cellStyle name="Normal 4 2 5 44" xfId="5448"/>
    <cellStyle name="Normal 4 2 5 45" xfId="5449"/>
    <cellStyle name="Normal 4 2 5 46" xfId="5450"/>
    <cellStyle name="Normal 4 2 5 5" xfId="5451"/>
    <cellStyle name="Normal 4 2 5 6" xfId="5452"/>
    <cellStyle name="Normal 4 2 5 7" xfId="5453"/>
    <cellStyle name="Normal 4 2 5 8" xfId="5454"/>
    <cellStyle name="Normal 4 2 5 9" xfId="5455"/>
    <cellStyle name="Normal 4 20" xfId="5456"/>
    <cellStyle name="Normal 4 21" xfId="5457"/>
    <cellStyle name="Normal 4 22" xfId="5458"/>
    <cellStyle name="Normal 4 23" xfId="5459"/>
    <cellStyle name="Normal 4 24" xfId="5460"/>
    <cellStyle name="Normal 4 25" xfId="5461"/>
    <cellStyle name="Normal 4 26" xfId="5462"/>
    <cellStyle name="Normal 4 27" xfId="5463"/>
    <cellStyle name="Normal 4 28" xfId="5464"/>
    <cellStyle name="Normal 4 29" xfId="5465"/>
    <cellStyle name="Normal 4 3" xfId="5466"/>
    <cellStyle name="Normal 4 3 10" xfId="5467"/>
    <cellStyle name="Normal 4 3 11" xfId="5468"/>
    <cellStyle name="Normal 4 3 12" xfId="5469"/>
    <cellStyle name="Normal 4 3 13" xfId="5470"/>
    <cellStyle name="Normal 4 3 14" xfId="5471"/>
    <cellStyle name="Normal 4 3 15" xfId="5472"/>
    <cellStyle name="Normal 4 3 16" xfId="5473"/>
    <cellStyle name="Normal 4 3 17" xfId="5474"/>
    <cellStyle name="Normal 4 3 18" xfId="5475"/>
    <cellStyle name="Normal 4 3 19" xfId="5476"/>
    <cellStyle name="Normal 4 3 2" xfId="5477"/>
    <cellStyle name="Normal 4 3 20" xfId="5478"/>
    <cellStyle name="Normal 4 3 21" xfId="5479"/>
    <cellStyle name="Normal 4 3 22" xfId="5480"/>
    <cellStyle name="Normal 4 3 23" xfId="5481"/>
    <cellStyle name="Normal 4 3 24" xfId="5482"/>
    <cellStyle name="Normal 4 3 25" xfId="5483"/>
    <cellStyle name="Normal 4 3 26" xfId="5484"/>
    <cellStyle name="Normal 4 3 27" xfId="5485"/>
    <cellStyle name="Normal 4 3 28" xfId="5486"/>
    <cellStyle name="Normal 4 3 29" xfId="5487"/>
    <cellStyle name="Normal 4 3 3" xfId="5488"/>
    <cellStyle name="Normal 4 3 30" xfId="5489"/>
    <cellStyle name="Normal 4 3 31" xfId="5490"/>
    <cellStyle name="Normal 4 3 32" xfId="5491"/>
    <cellStyle name="Normal 4 3 33" xfId="5492"/>
    <cellStyle name="Normal 4 3 34" xfId="5493"/>
    <cellStyle name="Normal 4 3 35" xfId="5494"/>
    <cellStyle name="Normal 4 3 36" xfId="5495"/>
    <cellStyle name="Normal 4 3 37" xfId="5496"/>
    <cellStyle name="Normal 4 3 38" xfId="5497"/>
    <cellStyle name="Normal 4 3 39" xfId="5498"/>
    <cellStyle name="Normal 4 3 4" xfId="5499"/>
    <cellStyle name="Normal 4 3 40" xfId="5500"/>
    <cellStyle name="Normal 4 3 41" xfId="5501"/>
    <cellStyle name="Normal 4 3 42" xfId="5502"/>
    <cellStyle name="Normal 4 3 43" xfId="5503"/>
    <cellStyle name="Normal 4 3 44" xfId="5504"/>
    <cellStyle name="Normal 4 3 45" xfId="5505"/>
    <cellStyle name="Normal 4 3 46" xfId="5506"/>
    <cellStyle name="Normal 4 3 47" xfId="5507"/>
    <cellStyle name="Normal 4 3 5" xfId="5508"/>
    <cellStyle name="Normal 4 3 6" xfId="5509"/>
    <cellStyle name="Normal 4 3 7" xfId="5510"/>
    <cellStyle name="Normal 4 3 8" xfId="5511"/>
    <cellStyle name="Normal 4 3 9" xfId="5512"/>
    <cellStyle name="Normal 4 30" xfId="5513"/>
    <cellStyle name="Normal 4 31" xfId="5514"/>
    <cellStyle name="Normal 4 32" xfId="5515"/>
    <cellStyle name="Normal 4 33" xfId="5516"/>
    <cellStyle name="Normal 4 34" xfId="5517"/>
    <cellStyle name="Normal 4 35" xfId="5518"/>
    <cellStyle name="Normal 4 36" xfId="5519"/>
    <cellStyle name="Normal 4 37" xfId="5520"/>
    <cellStyle name="Normal 4 38" xfId="5521"/>
    <cellStyle name="Normal 4 39" xfId="5522"/>
    <cellStyle name="Normal 4 4" xfId="5523"/>
    <cellStyle name="Normal 4 4 10" xfId="5524"/>
    <cellStyle name="Normal 4 4 11" xfId="5525"/>
    <cellStyle name="Normal 4 4 12" xfId="5526"/>
    <cellStyle name="Normal 4 4 13" xfId="5527"/>
    <cellStyle name="Normal 4 4 14" xfId="5528"/>
    <cellStyle name="Normal 4 4 15" xfId="5529"/>
    <cellStyle name="Normal 4 4 16" xfId="5530"/>
    <cellStyle name="Normal 4 4 17" xfId="5531"/>
    <cellStyle name="Normal 4 4 18" xfId="5532"/>
    <cellStyle name="Normal 4 4 19" xfId="5533"/>
    <cellStyle name="Normal 4 4 2" xfId="5534"/>
    <cellStyle name="Normal 4 4 20" xfId="5535"/>
    <cellStyle name="Normal 4 4 21" xfId="5536"/>
    <cellStyle name="Normal 4 4 22" xfId="5537"/>
    <cellStyle name="Normal 4 4 23" xfId="5538"/>
    <cellStyle name="Normal 4 4 24" xfId="5539"/>
    <cellStyle name="Normal 4 4 25" xfId="5540"/>
    <cellStyle name="Normal 4 4 26" xfId="5541"/>
    <cellStyle name="Normal 4 4 27" xfId="5542"/>
    <cellStyle name="Normal 4 4 28" xfId="5543"/>
    <cellStyle name="Normal 4 4 29" xfId="5544"/>
    <cellStyle name="Normal 4 4 3" xfId="5545"/>
    <cellStyle name="Normal 4 4 30" xfId="5546"/>
    <cellStyle name="Normal 4 4 31" xfId="5547"/>
    <cellStyle name="Normal 4 4 32" xfId="5548"/>
    <cellStyle name="Normal 4 4 33" xfId="5549"/>
    <cellStyle name="Normal 4 4 34" xfId="5550"/>
    <cellStyle name="Normal 4 4 35" xfId="5551"/>
    <cellStyle name="Normal 4 4 36" xfId="5552"/>
    <cellStyle name="Normal 4 4 37" xfId="5553"/>
    <cellStyle name="Normal 4 4 38" xfId="5554"/>
    <cellStyle name="Normal 4 4 39" xfId="5555"/>
    <cellStyle name="Normal 4 4 4" xfId="5556"/>
    <cellStyle name="Normal 4 4 40" xfId="5557"/>
    <cellStyle name="Normal 4 4 41" xfId="5558"/>
    <cellStyle name="Normal 4 4 42" xfId="5559"/>
    <cellStyle name="Normal 4 4 43" xfId="5560"/>
    <cellStyle name="Normal 4 4 44" xfId="5561"/>
    <cellStyle name="Normal 4 4 45" xfId="5562"/>
    <cellStyle name="Normal 4 4 46" xfId="5563"/>
    <cellStyle name="Normal 4 4 47" xfId="5564"/>
    <cellStyle name="Normal 4 4 5" xfId="5565"/>
    <cellStyle name="Normal 4 4 6" xfId="5566"/>
    <cellStyle name="Normal 4 4 7" xfId="5567"/>
    <cellStyle name="Normal 4 4 8" xfId="5568"/>
    <cellStyle name="Normal 4 4 9" xfId="5569"/>
    <cellStyle name="Normal 4 40" xfId="5570"/>
    <cellStyle name="Normal 4 41" xfId="5571"/>
    <cellStyle name="Normal 4 42" xfId="5572"/>
    <cellStyle name="Normal 4 43" xfId="5573"/>
    <cellStyle name="Normal 4 44" xfId="5574"/>
    <cellStyle name="Normal 4 45" xfId="5575"/>
    <cellStyle name="Normal 4 46" xfId="5576"/>
    <cellStyle name="Normal 4 47" xfId="5577"/>
    <cellStyle name="Normal 4 48" xfId="5578"/>
    <cellStyle name="Normal 4 49" xfId="5579"/>
    <cellStyle name="Normal 4 5" xfId="5580"/>
    <cellStyle name="Normal 4 5 10" xfId="5581"/>
    <cellStyle name="Normal 4 5 11" xfId="5582"/>
    <cellStyle name="Normal 4 5 12" xfId="5583"/>
    <cellStyle name="Normal 4 5 13" xfId="5584"/>
    <cellStyle name="Normal 4 5 14" xfId="5585"/>
    <cellStyle name="Normal 4 5 15" xfId="5586"/>
    <cellStyle name="Normal 4 5 16" xfId="5587"/>
    <cellStyle name="Normal 4 5 17" xfId="5588"/>
    <cellStyle name="Normal 4 5 18" xfId="5589"/>
    <cellStyle name="Normal 4 5 19" xfId="5590"/>
    <cellStyle name="Normal 4 5 2" xfId="5591"/>
    <cellStyle name="Normal 4 5 20" xfId="5592"/>
    <cellStyle name="Normal 4 5 21" xfId="5593"/>
    <cellStyle name="Normal 4 5 22" xfId="5594"/>
    <cellStyle name="Normal 4 5 23" xfId="5595"/>
    <cellStyle name="Normal 4 5 24" xfId="5596"/>
    <cellStyle name="Normal 4 5 25" xfId="5597"/>
    <cellStyle name="Normal 4 5 26" xfId="5598"/>
    <cellStyle name="Normal 4 5 27" xfId="5599"/>
    <cellStyle name="Normal 4 5 28" xfId="5600"/>
    <cellStyle name="Normal 4 5 29" xfId="5601"/>
    <cellStyle name="Normal 4 5 3" xfId="5602"/>
    <cellStyle name="Normal 4 5 30" xfId="5603"/>
    <cellStyle name="Normal 4 5 31" xfId="5604"/>
    <cellStyle name="Normal 4 5 32" xfId="5605"/>
    <cellStyle name="Normal 4 5 33" xfId="5606"/>
    <cellStyle name="Normal 4 5 34" xfId="5607"/>
    <cellStyle name="Normal 4 5 35" xfId="5608"/>
    <cellStyle name="Normal 4 5 36" xfId="5609"/>
    <cellStyle name="Normal 4 5 37" xfId="5610"/>
    <cellStyle name="Normal 4 5 38" xfId="5611"/>
    <cellStyle name="Normal 4 5 39" xfId="5612"/>
    <cellStyle name="Normal 4 5 4" xfId="5613"/>
    <cellStyle name="Normal 4 5 40" xfId="5614"/>
    <cellStyle name="Normal 4 5 41" xfId="5615"/>
    <cellStyle name="Normal 4 5 42" xfId="5616"/>
    <cellStyle name="Normal 4 5 43" xfId="5617"/>
    <cellStyle name="Normal 4 5 44" xfId="5618"/>
    <cellStyle name="Normal 4 5 45" xfId="5619"/>
    <cellStyle name="Normal 4 5 46" xfId="5620"/>
    <cellStyle name="Normal 4 5 47" xfId="5621"/>
    <cellStyle name="Normal 4 5 5" xfId="5622"/>
    <cellStyle name="Normal 4 5 6" xfId="5623"/>
    <cellStyle name="Normal 4 5 7" xfId="5624"/>
    <cellStyle name="Normal 4 5 8" xfId="5625"/>
    <cellStyle name="Normal 4 5 9" xfId="5626"/>
    <cellStyle name="Normal 4 50" xfId="5627"/>
    <cellStyle name="Normal 4 51" xfId="5628"/>
    <cellStyle name="Normal 4 52" xfId="5629"/>
    <cellStyle name="Normal 4 53" xfId="5630"/>
    <cellStyle name="Normal 4 54" xfId="5631"/>
    <cellStyle name="Normal 4 6" xfId="5632"/>
    <cellStyle name="Normal 4 6 10" xfId="5633"/>
    <cellStyle name="Normal 4 6 11" xfId="5634"/>
    <cellStyle name="Normal 4 6 12" xfId="5635"/>
    <cellStyle name="Normal 4 6 13" xfId="5636"/>
    <cellStyle name="Normal 4 6 14" xfId="5637"/>
    <cellStyle name="Normal 4 6 15" xfId="5638"/>
    <cellStyle name="Normal 4 6 16" xfId="5639"/>
    <cellStyle name="Normal 4 6 17" xfId="5640"/>
    <cellStyle name="Normal 4 6 18" xfId="5641"/>
    <cellStyle name="Normal 4 6 19" xfId="5642"/>
    <cellStyle name="Normal 4 6 2" xfId="5643"/>
    <cellStyle name="Normal 4 6 20" xfId="5644"/>
    <cellStyle name="Normal 4 6 21" xfId="5645"/>
    <cellStyle name="Normal 4 6 22" xfId="5646"/>
    <cellStyle name="Normal 4 6 23" xfId="5647"/>
    <cellStyle name="Normal 4 6 24" xfId="5648"/>
    <cellStyle name="Normal 4 6 25" xfId="5649"/>
    <cellStyle name="Normal 4 6 26" xfId="5650"/>
    <cellStyle name="Normal 4 6 27" xfId="5651"/>
    <cellStyle name="Normal 4 6 28" xfId="5652"/>
    <cellStyle name="Normal 4 6 29" xfId="5653"/>
    <cellStyle name="Normal 4 6 3" xfId="5654"/>
    <cellStyle name="Normal 4 6 30" xfId="5655"/>
    <cellStyle name="Normal 4 6 31" xfId="5656"/>
    <cellStyle name="Normal 4 6 32" xfId="5657"/>
    <cellStyle name="Normal 4 6 33" xfId="5658"/>
    <cellStyle name="Normal 4 6 34" xfId="5659"/>
    <cellStyle name="Normal 4 6 35" xfId="5660"/>
    <cellStyle name="Normal 4 6 36" xfId="5661"/>
    <cellStyle name="Normal 4 6 37" xfId="5662"/>
    <cellStyle name="Normal 4 6 38" xfId="5663"/>
    <cellStyle name="Normal 4 6 39" xfId="5664"/>
    <cellStyle name="Normal 4 6 4" xfId="5665"/>
    <cellStyle name="Normal 4 6 40" xfId="5666"/>
    <cellStyle name="Normal 4 6 41" xfId="5667"/>
    <cellStyle name="Normal 4 6 42" xfId="5668"/>
    <cellStyle name="Normal 4 6 43" xfId="5669"/>
    <cellStyle name="Normal 4 6 44" xfId="5670"/>
    <cellStyle name="Normal 4 6 45" xfId="5671"/>
    <cellStyle name="Normal 4 6 46" xfId="5672"/>
    <cellStyle name="Normal 4 6 47" xfId="5673"/>
    <cellStyle name="Normal 4 6 5" xfId="5674"/>
    <cellStyle name="Normal 4 6 6" xfId="5675"/>
    <cellStyle name="Normal 4 6 7" xfId="5676"/>
    <cellStyle name="Normal 4 6 8" xfId="5677"/>
    <cellStyle name="Normal 4 6 9" xfId="5678"/>
    <cellStyle name="Normal 4 7" xfId="5679"/>
    <cellStyle name="Normal 4 7 10" xfId="5680"/>
    <cellStyle name="Normal 4 7 11" xfId="5681"/>
    <cellStyle name="Normal 4 7 12" xfId="5682"/>
    <cellStyle name="Normal 4 7 13" xfId="5683"/>
    <cellStyle name="Normal 4 7 14" xfId="5684"/>
    <cellStyle name="Normal 4 7 15" xfId="5685"/>
    <cellStyle name="Normal 4 7 16" xfId="5686"/>
    <cellStyle name="Normal 4 7 17" xfId="5687"/>
    <cellStyle name="Normal 4 7 18" xfId="5688"/>
    <cellStyle name="Normal 4 7 19" xfId="5689"/>
    <cellStyle name="Normal 4 7 2" xfId="5690"/>
    <cellStyle name="Normal 4 7 20" xfId="5691"/>
    <cellStyle name="Normal 4 7 21" xfId="5692"/>
    <cellStyle name="Normal 4 7 22" xfId="5693"/>
    <cellStyle name="Normal 4 7 23" xfId="5694"/>
    <cellStyle name="Normal 4 7 24" xfId="5695"/>
    <cellStyle name="Normal 4 7 25" xfId="5696"/>
    <cellStyle name="Normal 4 7 26" xfId="5697"/>
    <cellStyle name="Normal 4 7 27" xfId="5698"/>
    <cellStyle name="Normal 4 7 28" xfId="5699"/>
    <cellStyle name="Normal 4 7 29" xfId="5700"/>
    <cellStyle name="Normal 4 7 3" xfId="5701"/>
    <cellStyle name="Normal 4 7 30" xfId="5702"/>
    <cellStyle name="Normal 4 7 31" xfId="5703"/>
    <cellStyle name="Normal 4 7 32" xfId="5704"/>
    <cellStyle name="Normal 4 7 33" xfId="5705"/>
    <cellStyle name="Normal 4 7 34" xfId="5706"/>
    <cellStyle name="Normal 4 7 35" xfId="5707"/>
    <cellStyle name="Normal 4 7 36" xfId="5708"/>
    <cellStyle name="Normal 4 7 37" xfId="5709"/>
    <cellStyle name="Normal 4 7 38" xfId="5710"/>
    <cellStyle name="Normal 4 7 39" xfId="5711"/>
    <cellStyle name="Normal 4 7 4" xfId="5712"/>
    <cellStyle name="Normal 4 7 40" xfId="5713"/>
    <cellStyle name="Normal 4 7 41" xfId="5714"/>
    <cellStyle name="Normal 4 7 42" xfId="5715"/>
    <cellStyle name="Normal 4 7 43" xfId="5716"/>
    <cellStyle name="Normal 4 7 44" xfId="5717"/>
    <cellStyle name="Normal 4 7 45" xfId="5718"/>
    <cellStyle name="Normal 4 7 46" xfId="5719"/>
    <cellStyle name="Normal 4 7 47" xfId="5720"/>
    <cellStyle name="Normal 4 7 5" xfId="5721"/>
    <cellStyle name="Normal 4 7 6" xfId="5722"/>
    <cellStyle name="Normal 4 7 7" xfId="5723"/>
    <cellStyle name="Normal 4 7 8" xfId="5724"/>
    <cellStyle name="Normal 4 7 9" xfId="5725"/>
    <cellStyle name="Normal 4 8" xfId="5726"/>
    <cellStyle name="Normal 4 8 2" xfId="5727"/>
    <cellStyle name="Normal 4 8 2 10" xfId="5728"/>
    <cellStyle name="Normal 4 8 2 11" xfId="5729"/>
    <cellStyle name="Normal 4 8 2 12" xfId="5730"/>
    <cellStyle name="Normal 4 8 2 13" xfId="5731"/>
    <cellStyle name="Normal 4 8 2 14" xfId="5732"/>
    <cellStyle name="Normal 4 8 2 15" xfId="5733"/>
    <cellStyle name="Normal 4 8 2 16" xfId="5734"/>
    <cellStyle name="Normal 4 8 2 17" xfId="5735"/>
    <cellStyle name="Normal 4 8 2 18" xfId="5736"/>
    <cellStyle name="Normal 4 8 2 19" xfId="5737"/>
    <cellStyle name="Normal 4 8 2 2" xfId="5738"/>
    <cellStyle name="Normal 4 8 2 20" xfId="5739"/>
    <cellStyle name="Normal 4 8 2 21" xfId="5740"/>
    <cellStyle name="Normal 4 8 2 22" xfId="5741"/>
    <cellStyle name="Normal 4 8 2 23" xfId="5742"/>
    <cellStyle name="Normal 4 8 2 24" xfId="5743"/>
    <cellStyle name="Normal 4 8 2 25" xfId="5744"/>
    <cellStyle name="Normal 4 8 2 26" xfId="5745"/>
    <cellStyle name="Normal 4 8 2 27" xfId="5746"/>
    <cellStyle name="Normal 4 8 2 28" xfId="5747"/>
    <cellStyle name="Normal 4 8 2 29" xfId="5748"/>
    <cellStyle name="Normal 4 8 2 3" xfId="5749"/>
    <cellStyle name="Normal 4 8 2 30" xfId="5750"/>
    <cellStyle name="Normal 4 8 2 31" xfId="5751"/>
    <cellStyle name="Normal 4 8 2 32" xfId="5752"/>
    <cellStyle name="Normal 4 8 2 33" xfId="5753"/>
    <cellStyle name="Normal 4 8 2 34" xfId="5754"/>
    <cellStyle name="Normal 4 8 2 35" xfId="5755"/>
    <cellStyle name="Normal 4 8 2 36" xfId="5756"/>
    <cellStyle name="Normal 4 8 2 37" xfId="5757"/>
    <cellStyle name="Normal 4 8 2 38" xfId="5758"/>
    <cellStyle name="Normal 4 8 2 39" xfId="5759"/>
    <cellStyle name="Normal 4 8 2 4" xfId="5760"/>
    <cellStyle name="Normal 4 8 2 40" xfId="5761"/>
    <cellStyle name="Normal 4 8 2 41" xfId="5762"/>
    <cellStyle name="Normal 4 8 2 42" xfId="5763"/>
    <cellStyle name="Normal 4 8 2 43" xfId="5764"/>
    <cellStyle name="Normal 4 8 2 44" xfId="5765"/>
    <cellStyle name="Normal 4 8 2 45" xfId="5766"/>
    <cellStyle name="Normal 4 8 2 5" xfId="5767"/>
    <cellStyle name="Normal 4 8 2 6" xfId="5768"/>
    <cellStyle name="Normal 4 8 2 7" xfId="5769"/>
    <cellStyle name="Normal 4 8 2 8" xfId="5770"/>
    <cellStyle name="Normal 4 8 2 9" xfId="5771"/>
    <cellStyle name="Normal 4 8 3" xfId="5772"/>
    <cellStyle name="Normal 4 8 4" xfId="5773"/>
    <cellStyle name="Normal 4 9" xfId="5774"/>
    <cellStyle name="Normal 4 9 2" xfId="5775"/>
    <cellStyle name="Normal 4 9 2 10" xfId="5776"/>
    <cellStyle name="Normal 4 9 2 11" xfId="5777"/>
    <cellStyle name="Normal 4 9 2 12" xfId="5778"/>
    <cellStyle name="Normal 4 9 2 13" xfId="5779"/>
    <cellStyle name="Normal 4 9 2 14" xfId="5780"/>
    <cellStyle name="Normal 4 9 2 15" xfId="5781"/>
    <cellStyle name="Normal 4 9 2 16" xfId="5782"/>
    <cellStyle name="Normal 4 9 2 17" xfId="5783"/>
    <cellStyle name="Normal 4 9 2 18" xfId="5784"/>
    <cellStyle name="Normal 4 9 2 19" xfId="5785"/>
    <cellStyle name="Normal 4 9 2 2" xfId="5786"/>
    <cellStyle name="Normal 4 9 2 20" xfId="5787"/>
    <cellStyle name="Normal 4 9 2 21" xfId="5788"/>
    <cellStyle name="Normal 4 9 2 22" xfId="5789"/>
    <cellStyle name="Normal 4 9 2 23" xfId="5790"/>
    <cellStyle name="Normal 4 9 2 24" xfId="5791"/>
    <cellStyle name="Normal 4 9 2 25" xfId="5792"/>
    <cellStyle name="Normal 4 9 2 26" xfId="5793"/>
    <cellStyle name="Normal 4 9 2 27" xfId="5794"/>
    <cellStyle name="Normal 4 9 2 28" xfId="5795"/>
    <cellStyle name="Normal 4 9 2 29" xfId="5796"/>
    <cellStyle name="Normal 4 9 2 3" xfId="5797"/>
    <cellStyle name="Normal 4 9 2 30" xfId="5798"/>
    <cellStyle name="Normal 4 9 2 31" xfId="5799"/>
    <cellStyle name="Normal 4 9 2 32" xfId="5800"/>
    <cellStyle name="Normal 4 9 2 33" xfId="5801"/>
    <cellStyle name="Normal 4 9 2 34" xfId="5802"/>
    <cellStyle name="Normal 4 9 2 35" xfId="5803"/>
    <cellStyle name="Normal 4 9 2 36" xfId="5804"/>
    <cellStyle name="Normal 4 9 2 37" xfId="5805"/>
    <cellStyle name="Normal 4 9 2 38" xfId="5806"/>
    <cellStyle name="Normal 4 9 2 39" xfId="5807"/>
    <cellStyle name="Normal 4 9 2 4" xfId="5808"/>
    <cellStyle name="Normal 4 9 2 40" xfId="5809"/>
    <cellStyle name="Normal 4 9 2 41" xfId="5810"/>
    <cellStyle name="Normal 4 9 2 42" xfId="5811"/>
    <cellStyle name="Normal 4 9 2 43" xfId="5812"/>
    <cellStyle name="Normal 4 9 2 44" xfId="5813"/>
    <cellStyle name="Normal 4 9 2 45" xfId="5814"/>
    <cellStyle name="Normal 4 9 2 5" xfId="5815"/>
    <cellStyle name="Normal 4 9 2 6" xfId="5816"/>
    <cellStyle name="Normal 4 9 2 7" xfId="5817"/>
    <cellStyle name="Normal 4 9 2 8" xfId="5818"/>
    <cellStyle name="Normal 4 9 2 9" xfId="5819"/>
    <cellStyle name="Normal 4 9 3" xfId="5820"/>
    <cellStyle name="Normal 4 9 4" xfId="5821"/>
    <cellStyle name="Normal 4_REQUERIMIENTO VAPORIZADORES 2014" xfId="5822"/>
    <cellStyle name="Normal 41" xfId="5823"/>
    <cellStyle name="Normal 41 1" xfId="5824"/>
    <cellStyle name="Normal 43" xfId="5825"/>
    <cellStyle name="Normal 43 1" xfId="5826"/>
    <cellStyle name="Normal 45" xfId="5827"/>
    <cellStyle name="Normal 45 1" xfId="5828"/>
    <cellStyle name="Normal 47" xfId="5829"/>
    <cellStyle name="Normal 47 1" xfId="5830"/>
    <cellStyle name="Normal 48" xfId="5831"/>
    <cellStyle name="Normal 48 1" xfId="5832"/>
    <cellStyle name="Normal 49" xfId="5833"/>
    <cellStyle name="Normal 49 1" xfId="5834"/>
    <cellStyle name="Normal 5" xfId="5835"/>
    <cellStyle name="Normal 5 10" xfId="5836"/>
    <cellStyle name="Normal 5 2" xfId="5837"/>
    <cellStyle name="Normal 5 2 2" xfId="5838"/>
    <cellStyle name="Normal 5 2 3" xfId="5839"/>
    <cellStyle name="Normal 5 2 4" xfId="5840"/>
    <cellStyle name="Normal 5 3" xfId="5841"/>
    <cellStyle name="Normal 5 4" xfId="5842"/>
    <cellStyle name="Normal 5 5" xfId="5843"/>
    <cellStyle name="Normal 5 5 2" xfId="5844"/>
    <cellStyle name="Normal 5 5 3" xfId="5845"/>
    <cellStyle name="Normal 5 6" xfId="5846"/>
    <cellStyle name="Normal 5 6 2" xfId="5847"/>
    <cellStyle name="Normal 5 6 3" xfId="5848"/>
    <cellStyle name="Normal 5 7" xfId="5849"/>
    <cellStyle name="Normal 5 7 2" xfId="5850"/>
    <cellStyle name="Normal 5 7 2 10" xfId="5851"/>
    <cellStyle name="Normal 5 7 2 11" xfId="5852"/>
    <cellStyle name="Normal 5 7 2 12" xfId="5853"/>
    <cellStyle name="Normal 5 7 2 13" xfId="5854"/>
    <cellStyle name="Normal 5 7 2 14" xfId="5855"/>
    <cellStyle name="Normal 5 7 2 15" xfId="5856"/>
    <cellStyle name="Normal 5 7 2 16" xfId="5857"/>
    <cellStyle name="Normal 5 7 2 17" xfId="5858"/>
    <cellStyle name="Normal 5 7 2 18" xfId="5859"/>
    <cellStyle name="Normal 5 7 2 19" xfId="5860"/>
    <cellStyle name="Normal 5 7 2 2" xfId="5861"/>
    <cellStyle name="Normal 5 7 2 20" xfId="5862"/>
    <cellStyle name="Normal 5 7 2 21" xfId="5863"/>
    <cellStyle name="Normal 5 7 2 22" xfId="5864"/>
    <cellStyle name="Normal 5 7 2 23" xfId="5865"/>
    <cellStyle name="Normal 5 7 2 24" xfId="5866"/>
    <cellStyle name="Normal 5 7 2 25" xfId="5867"/>
    <cellStyle name="Normal 5 7 2 26" xfId="5868"/>
    <cellStyle name="Normal 5 7 2 27" xfId="5869"/>
    <cellStyle name="Normal 5 7 2 28" xfId="5870"/>
    <cellStyle name="Normal 5 7 2 29" xfId="5871"/>
    <cellStyle name="Normal 5 7 2 3" xfId="5872"/>
    <cellStyle name="Normal 5 7 2 30" xfId="5873"/>
    <cellStyle name="Normal 5 7 2 31" xfId="5874"/>
    <cellStyle name="Normal 5 7 2 32" xfId="5875"/>
    <cellStyle name="Normal 5 7 2 33" xfId="5876"/>
    <cellStyle name="Normal 5 7 2 34" xfId="5877"/>
    <cellStyle name="Normal 5 7 2 35" xfId="5878"/>
    <cellStyle name="Normal 5 7 2 36" xfId="5879"/>
    <cellStyle name="Normal 5 7 2 37" xfId="5880"/>
    <cellStyle name="Normal 5 7 2 38" xfId="5881"/>
    <cellStyle name="Normal 5 7 2 39" xfId="5882"/>
    <cellStyle name="Normal 5 7 2 4" xfId="5883"/>
    <cellStyle name="Normal 5 7 2 40" xfId="5884"/>
    <cellStyle name="Normal 5 7 2 41" xfId="5885"/>
    <cellStyle name="Normal 5 7 2 42" xfId="5886"/>
    <cellStyle name="Normal 5 7 2 43" xfId="5887"/>
    <cellStyle name="Normal 5 7 2 44" xfId="5888"/>
    <cellStyle name="Normal 5 7 2 45" xfId="5889"/>
    <cellStyle name="Normal 5 7 2 5" xfId="5890"/>
    <cellStyle name="Normal 5 7 2 6" xfId="5891"/>
    <cellStyle name="Normal 5 7 2 7" xfId="5892"/>
    <cellStyle name="Normal 5 7 2 8" xfId="5893"/>
    <cellStyle name="Normal 5 7 2 9" xfId="5894"/>
    <cellStyle name="Normal 5 7 3" xfId="5895"/>
    <cellStyle name="Normal 5 8" xfId="5896"/>
    <cellStyle name="Normal 5 8 10" xfId="5897"/>
    <cellStyle name="Normal 5 8 11" xfId="5898"/>
    <cellStyle name="Normal 5 8 12" xfId="5899"/>
    <cellStyle name="Normal 5 8 13" xfId="5900"/>
    <cellStyle name="Normal 5 8 14" xfId="5901"/>
    <cellStyle name="Normal 5 8 15" xfId="5902"/>
    <cellStyle name="Normal 5 8 16" xfId="5903"/>
    <cellStyle name="Normal 5 8 17" xfId="5904"/>
    <cellStyle name="Normal 5 8 18" xfId="5905"/>
    <cellStyle name="Normal 5 8 19" xfId="5906"/>
    <cellStyle name="Normal 5 8 2" xfId="5907"/>
    <cellStyle name="Normal 5 8 20" xfId="5908"/>
    <cellStyle name="Normal 5 8 21" xfId="5909"/>
    <cellStyle name="Normal 5 8 22" xfId="5910"/>
    <cellStyle name="Normal 5 8 23" xfId="5911"/>
    <cellStyle name="Normal 5 8 24" xfId="5912"/>
    <cellStyle name="Normal 5 8 25" xfId="5913"/>
    <cellStyle name="Normal 5 8 26" xfId="5914"/>
    <cellStyle name="Normal 5 8 27" xfId="5915"/>
    <cellStyle name="Normal 5 8 28" xfId="5916"/>
    <cellStyle name="Normal 5 8 29" xfId="5917"/>
    <cellStyle name="Normal 5 8 3" xfId="5918"/>
    <cellStyle name="Normal 5 8 30" xfId="5919"/>
    <cellStyle name="Normal 5 8 31" xfId="5920"/>
    <cellStyle name="Normal 5 8 32" xfId="5921"/>
    <cellStyle name="Normal 5 8 33" xfId="5922"/>
    <cellStyle name="Normal 5 8 34" xfId="5923"/>
    <cellStyle name="Normal 5 8 35" xfId="5924"/>
    <cellStyle name="Normal 5 8 36" xfId="5925"/>
    <cellStyle name="Normal 5 8 37" xfId="5926"/>
    <cellStyle name="Normal 5 8 38" xfId="5927"/>
    <cellStyle name="Normal 5 8 39" xfId="5928"/>
    <cellStyle name="Normal 5 8 4" xfId="5929"/>
    <cellStyle name="Normal 5 8 40" xfId="5930"/>
    <cellStyle name="Normal 5 8 41" xfId="5931"/>
    <cellStyle name="Normal 5 8 42" xfId="5932"/>
    <cellStyle name="Normal 5 8 43" xfId="5933"/>
    <cellStyle name="Normal 5 8 44" xfId="5934"/>
    <cellStyle name="Normal 5 8 45" xfId="5935"/>
    <cellStyle name="Normal 5 8 5" xfId="5936"/>
    <cellStyle name="Normal 5 8 6" xfId="5937"/>
    <cellStyle name="Normal 5 8 7" xfId="5938"/>
    <cellStyle name="Normal 5 8 8" xfId="5939"/>
    <cellStyle name="Normal 5 8 9" xfId="5940"/>
    <cellStyle name="Normal 5 9" xfId="5941"/>
    <cellStyle name="Normal 5_REQUERIMIENTO BOMBAS DE INFUSIÓN 2014" xfId="5942"/>
    <cellStyle name="Normal 6" xfId="5943"/>
    <cellStyle name="Normal 6 2" xfId="5944"/>
    <cellStyle name="Normal 6 2 2" xfId="5945"/>
    <cellStyle name="Normal 6 2 2 10" xfId="5946"/>
    <cellStyle name="Normal 6 2 2 11" xfId="5947"/>
    <cellStyle name="Normal 6 2 2 12" xfId="5948"/>
    <cellStyle name="Normal 6 2 2 13" xfId="5949"/>
    <cellStyle name="Normal 6 2 2 14" xfId="5950"/>
    <cellStyle name="Normal 6 2 2 15" xfId="5951"/>
    <cellStyle name="Normal 6 2 2 16" xfId="5952"/>
    <cellStyle name="Normal 6 2 2 17" xfId="5953"/>
    <cellStyle name="Normal 6 2 2 18" xfId="5954"/>
    <cellStyle name="Normal 6 2 2 19" xfId="5955"/>
    <cellStyle name="Normal 6 2 2 2" xfId="5956"/>
    <cellStyle name="Normal 6 2 2 20" xfId="5957"/>
    <cellStyle name="Normal 6 2 2 21" xfId="5958"/>
    <cellStyle name="Normal 6 2 2 22" xfId="5959"/>
    <cellStyle name="Normal 6 2 2 23" xfId="5960"/>
    <cellStyle name="Normal 6 2 2 24" xfId="5961"/>
    <cellStyle name="Normal 6 2 2 25" xfId="5962"/>
    <cellStyle name="Normal 6 2 2 26" xfId="5963"/>
    <cellStyle name="Normal 6 2 2 27" xfId="5964"/>
    <cellStyle name="Normal 6 2 2 28" xfId="5965"/>
    <cellStyle name="Normal 6 2 2 29" xfId="5966"/>
    <cellStyle name="Normal 6 2 2 3" xfId="5967"/>
    <cellStyle name="Normal 6 2 2 30" xfId="5968"/>
    <cellStyle name="Normal 6 2 2 31" xfId="5969"/>
    <cellStyle name="Normal 6 2 2 32" xfId="5970"/>
    <cellStyle name="Normal 6 2 2 33" xfId="5971"/>
    <cellStyle name="Normal 6 2 2 34" xfId="5972"/>
    <cellStyle name="Normal 6 2 2 35" xfId="5973"/>
    <cellStyle name="Normal 6 2 2 36" xfId="5974"/>
    <cellStyle name="Normal 6 2 2 37" xfId="5975"/>
    <cellStyle name="Normal 6 2 2 38" xfId="5976"/>
    <cellStyle name="Normal 6 2 2 39" xfId="5977"/>
    <cellStyle name="Normal 6 2 2 4" xfId="5978"/>
    <cellStyle name="Normal 6 2 2 40" xfId="5979"/>
    <cellStyle name="Normal 6 2 2 41" xfId="5980"/>
    <cellStyle name="Normal 6 2 2 42" xfId="5981"/>
    <cellStyle name="Normal 6 2 2 43" xfId="5982"/>
    <cellStyle name="Normal 6 2 2 44" xfId="5983"/>
    <cellStyle name="Normal 6 2 2 45" xfId="5984"/>
    <cellStyle name="Normal 6 2 2 5" xfId="5985"/>
    <cellStyle name="Normal 6 2 2 6" xfId="5986"/>
    <cellStyle name="Normal 6 2 2 7" xfId="5987"/>
    <cellStyle name="Normal 6 2 2 8" xfId="5988"/>
    <cellStyle name="Normal 6 2 2 9" xfId="5989"/>
    <cellStyle name="Normal 6 2 3" xfId="5990"/>
    <cellStyle name="Normal 6 2 4" xfId="5991"/>
    <cellStyle name="Normal 6 3" xfId="5992"/>
    <cellStyle name="Normal 6 3 2" xfId="5993"/>
    <cellStyle name="Normal 6 3 2 10" xfId="5994"/>
    <cellStyle name="Normal 6 3 2 11" xfId="5995"/>
    <cellStyle name="Normal 6 3 2 12" xfId="5996"/>
    <cellStyle name="Normal 6 3 2 13" xfId="5997"/>
    <cellStyle name="Normal 6 3 2 14" xfId="5998"/>
    <cellStyle name="Normal 6 3 2 15" xfId="5999"/>
    <cellStyle name="Normal 6 3 2 16" xfId="6000"/>
    <cellStyle name="Normal 6 3 2 17" xfId="6001"/>
    <cellStyle name="Normal 6 3 2 18" xfId="6002"/>
    <cellStyle name="Normal 6 3 2 19" xfId="6003"/>
    <cellStyle name="Normal 6 3 2 2" xfId="6004"/>
    <cellStyle name="Normal 6 3 2 20" xfId="6005"/>
    <cellStyle name="Normal 6 3 2 21" xfId="6006"/>
    <cellStyle name="Normal 6 3 2 22" xfId="6007"/>
    <cellStyle name="Normal 6 3 2 23" xfId="6008"/>
    <cellStyle name="Normal 6 3 2 24" xfId="6009"/>
    <cellStyle name="Normal 6 3 2 25" xfId="6010"/>
    <cellStyle name="Normal 6 3 2 26" xfId="6011"/>
    <cellStyle name="Normal 6 3 2 27" xfId="6012"/>
    <cellStyle name="Normal 6 3 2 28" xfId="6013"/>
    <cellStyle name="Normal 6 3 2 29" xfId="6014"/>
    <cellStyle name="Normal 6 3 2 3" xfId="6015"/>
    <cellStyle name="Normal 6 3 2 30" xfId="6016"/>
    <cellStyle name="Normal 6 3 2 31" xfId="6017"/>
    <cellStyle name="Normal 6 3 2 32" xfId="6018"/>
    <cellStyle name="Normal 6 3 2 33" xfId="6019"/>
    <cellStyle name="Normal 6 3 2 34" xfId="6020"/>
    <cellStyle name="Normal 6 3 2 35" xfId="6021"/>
    <cellStyle name="Normal 6 3 2 36" xfId="6022"/>
    <cellStyle name="Normal 6 3 2 37" xfId="6023"/>
    <cellStyle name="Normal 6 3 2 38" xfId="6024"/>
    <cellStyle name="Normal 6 3 2 39" xfId="6025"/>
    <cellStyle name="Normal 6 3 2 4" xfId="6026"/>
    <cellStyle name="Normal 6 3 2 40" xfId="6027"/>
    <cellStyle name="Normal 6 3 2 41" xfId="6028"/>
    <cellStyle name="Normal 6 3 2 42" xfId="6029"/>
    <cellStyle name="Normal 6 3 2 43" xfId="6030"/>
    <cellStyle name="Normal 6 3 2 44" xfId="6031"/>
    <cellStyle name="Normal 6 3 2 45" xfId="6032"/>
    <cellStyle name="Normal 6 3 2 5" xfId="6033"/>
    <cellStyle name="Normal 6 3 2 6" xfId="6034"/>
    <cellStyle name="Normal 6 3 2 7" xfId="6035"/>
    <cellStyle name="Normal 6 3 2 8" xfId="6036"/>
    <cellStyle name="Normal 6 3 2 9" xfId="6037"/>
    <cellStyle name="Normal 6 3 3" xfId="6038"/>
    <cellStyle name="Normal 6 3 4" xfId="6039"/>
    <cellStyle name="Normal 6 4" xfId="6040"/>
    <cellStyle name="Normal 6 4 10" xfId="6041"/>
    <cellStyle name="Normal 6 4 11" xfId="6042"/>
    <cellStyle name="Normal 6 4 12" xfId="6043"/>
    <cellStyle name="Normal 6 4 13" xfId="6044"/>
    <cellStyle name="Normal 6 4 14" xfId="6045"/>
    <cellStyle name="Normal 6 4 15" xfId="6046"/>
    <cellStyle name="Normal 6 4 16" xfId="6047"/>
    <cellStyle name="Normal 6 4 17" xfId="6048"/>
    <cellStyle name="Normal 6 4 18" xfId="6049"/>
    <cellStyle name="Normal 6 4 19" xfId="6050"/>
    <cellStyle name="Normal 6 4 2" xfId="6051"/>
    <cellStyle name="Normal 6 4 20" xfId="6052"/>
    <cellStyle name="Normal 6 4 21" xfId="6053"/>
    <cellStyle name="Normal 6 4 22" xfId="6054"/>
    <cellStyle name="Normal 6 4 23" xfId="6055"/>
    <cellStyle name="Normal 6 4 24" xfId="6056"/>
    <cellStyle name="Normal 6 4 25" xfId="6057"/>
    <cellStyle name="Normal 6 4 26" xfId="6058"/>
    <cellStyle name="Normal 6 4 27" xfId="6059"/>
    <cellStyle name="Normal 6 4 28" xfId="6060"/>
    <cellStyle name="Normal 6 4 29" xfId="6061"/>
    <cellStyle name="Normal 6 4 3" xfId="6062"/>
    <cellStyle name="Normal 6 4 30" xfId="6063"/>
    <cellStyle name="Normal 6 4 31" xfId="6064"/>
    <cellStyle name="Normal 6 4 32" xfId="6065"/>
    <cellStyle name="Normal 6 4 33" xfId="6066"/>
    <cellStyle name="Normal 6 4 34" xfId="6067"/>
    <cellStyle name="Normal 6 4 35" xfId="6068"/>
    <cellStyle name="Normal 6 4 36" xfId="6069"/>
    <cellStyle name="Normal 6 4 37" xfId="6070"/>
    <cellStyle name="Normal 6 4 38" xfId="6071"/>
    <cellStyle name="Normal 6 4 39" xfId="6072"/>
    <cellStyle name="Normal 6 4 4" xfId="6073"/>
    <cellStyle name="Normal 6 4 40" xfId="6074"/>
    <cellStyle name="Normal 6 4 41" xfId="6075"/>
    <cellStyle name="Normal 6 4 42" xfId="6076"/>
    <cellStyle name="Normal 6 4 43" xfId="6077"/>
    <cellStyle name="Normal 6 4 44" xfId="6078"/>
    <cellStyle name="Normal 6 4 45" xfId="6079"/>
    <cellStyle name="Normal 6 4 5" xfId="6080"/>
    <cellStyle name="Normal 6 4 6" xfId="6081"/>
    <cellStyle name="Normal 6 4 7" xfId="6082"/>
    <cellStyle name="Normal 6 4 8" xfId="6083"/>
    <cellStyle name="Normal 6 4 9" xfId="6084"/>
    <cellStyle name="Normal 7" xfId="6085"/>
    <cellStyle name="Normal 7 1" xfId="6086"/>
    <cellStyle name="Normal 7 2" xfId="6087"/>
    <cellStyle name="Normal 7 2 2" xfId="6088"/>
    <cellStyle name="Normal 7 2 2 10" xfId="6089"/>
    <cellStyle name="Normal 7 2 2 11" xfId="6090"/>
    <cellStyle name="Normal 7 2 2 12" xfId="6091"/>
    <cellStyle name="Normal 7 2 2 13" xfId="6092"/>
    <cellStyle name="Normal 7 2 2 14" xfId="6093"/>
    <cellStyle name="Normal 7 2 2 15" xfId="6094"/>
    <cellStyle name="Normal 7 2 2 16" xfId="6095"/>
    <cellStyle name="Normal 7 2 2 17" xfId="6096"/>
    <cellStyle name="Normal 7 2 2 18" xfId="6097"/>
    <cellStyle name="Normal 7 2 2 19" xfId="6098"/>
    <cellStyle name="Normal 7 2 2 2" xfId="6099"/>
    <cellStyle name="Normal 7 2 2 20" xfId="6100"/>
    <cellStyle name="Normal 7 2 2 21" xfId="6101"/>
    <cellStyle name="Normal 7 2 2 22" xfId="6102"/>
    <cellStyle name="Normal 7 2 2 23" xfId="6103"/>
    <cellStyle name="Normal 7 2 2 24" xfId="6104"/>
    <cellStyle name="Normal 7 2 2 25" xfId="6105"/>
    <cellStyle name="Normal 7 2 2 26" xfId="6106"/>
    <cellStyle name="Normal 7 2 2 27" xfId="6107"/>
    <cellStyle name="Normal 7 2 2 28" xfId="6108"/>
    <cellStyle name="Normal 7 2 2 29" xfId="6109"/>
    <cellStyle name="Normal 7 2 2 3" xfId="6110"/>
    <cellStyle name="Normal 7 2 2 30" xfId="6111"/>
    <cellStyle name="Normal 7 2 2 31" xfId="6112"/>
    <cellStyle name="Normal 7 2 2 32" xfId="6113"/>
    <cellStyle name="Normal 7 2 2 33" xfId="6114"/>
    <cellStyle name="Normal 7 2 2 34" xfId="6115"/>
    <cellStyle name="Normal 7 2 2 35" xfId="6116"/>
    <cellStyle name="Normal 7 2 2 36" xfId="6117"/>
    <cellStyle name="Normal 7 2 2 37" xfId="6118"/>
    <cellStyle name="Normal 7 2 2 38" xfId="6119"/>
    <cellStyle name="Normal 7 2 2 39" xfId="6120"/>
    <cellStyle name="Normal 7 2 2 4" xfId="6121"/>
    <cellStyle name="Normal 7 2 2 40" xfId="6122"/>
    <cellStyle name="Normal 7 2 2 41" xfId="6123"/>
    <cellStyle name="Normal 7 2 2 42" xfId="6124"/>
    <cellStyle name="Normal 7 2 2 43" xfId="6125"/>
    <cellStyle name="Normal 7 2 2 44" xfId="6126"/>
    <cellStyle name="Normal 7 2 2 45" xfId="6127"/>
    <cellStyle name="Normal 7 2 2 5" xfId="6128"/>
    <cellStyle name="Normal 7 2 2 6" xfId="6129"/>
    <cellStyle name="Normal 7 2 2 7" xfId="6130"/>
    <cellStyle name="Normal 7 2 2 8" xfId="6131"/>
    <cellStyle name="Normal 7 2 2 9" xfId="6132"/>
    <cellStyle name="Normal 7 2 3" xfId="6133"/>
    <cellStyle name="Normal 7 2 4" xfId="6134"/>
    <cellStyle name="Normal 7 3" xfId="6135"/>
    <cellStyle name="Normal 7 3 2" xfId="6136"/>
    <cellStyle name="Normal 7 3 2 10" xfId="6137"/>
    <cellStyle name="Normal 7 3 2 11" xfId="6138"/>
    <cellStyle name="Normal 7 3 2 12" xfId="6139"/>
    <cellStyle name="Normal 7 3 2 13" xfId="6140"/>
    <cellStyle name="Normal 7 3 2 14" xfId="6141"/>
    <cellStyle name="Normal 7 3 2 15" xfId="6142"/>
    <cellStyle name="Normal 7 3 2 16" xfId="6143"/>
    <cellStyle name="Normal 7 3 2 17" xfId="6144"/>
    <cellStyle name="Normal 7 3 2 18" xfId="6145"/>
    <cellStyle name="Normal 7 3 2 19" xfId="6146"/>
    <cellStyle name="Normal 7 3 2 2" xfId="6147"/>
    <cellStyle name="Normal 7 3 2 20" xfId="6148"/>
    <cellStyle name="Normal 7 3 2 21" xfId="6149"/>
    <cellStyle name="Normal 7 3 2 22" xfId="6150"/>
    <cellStyle name="Normal 7 3 2 23" xfId="6151"/>
    <cellStyle name="Normal 7 3 2 24" xfId="6152"/>
    <cellStyle name="Normal 7 3 2 25" xfId="6153"/>
    <cellStyle name="Normal 7 3 2 26" xfId="6154"/>
    <cellStyle name="Normal 7 3 2 27" xfId="6155"/>
    <cellStyle name="Normal 7 3 2 28" xfId="6156"/>
    <cellStyle name="Normal 7 3 2 29" xfId="6157"/>
    <cellStyle name="Normal 7 3 2 3" xfId="6158"/>
    <cellStyle name="Normal 7 3 2 30" xfId="6159"/>
    <cellStyle name="Normal 7 3 2 31" xfId="6160"/>
    <cellStyle name="Normal 7 3 2 32" xfId="6161"/>
    <cellStyle name="Normal 7 3 2 33" xfId="6162"/>
    <cellStyle name="Normal 7 3 2 34" xfId="6163"/>
    <cellStyle name="Normal 7 3 2 35" xfId="6164"/>
    <cellStyle name="Normal 7 3 2 36" xfId="6165"/>
    <cellStyle name="Normal 7 3 2 37" xfId="6166"/>
    <cellStyle name="Normal 7 3 2 38" xfId="6167"/>
    <cellStyle name="Normal 7 3 2 39" xfId="6168"/>
    <cellStyle name="Normal 7 3 2 4" xfId="6169"/>
    <cellStyle name="Normal 7 3 2 40" xfId="6170"/>
    <cellStyle name="Normal 7 3 2 41" xfId="6171"/>
    <cellStyle name="Normal 7 3 2 42" xfId="6172"/>
    <cellStyle name="Normal 7 3 2 43" xfId="6173"/>
    <cellStyle name="Normal 7 3 2 44" xfId="6174"/>
    <cellStyle name="Normal 7 3 2 45" xfId="6175"/>
    <cellStyle name="Normal 7 3 2 5" xfId="6176"/>
    <cellStyle name="Normal 7 3 2 6" xfId="6177"/>
    <cellStyle name="Normal 7 3 2 7" xfId="6178"/>
    <cellStyle name="Normal 7 3 2 8" xfId="6179"/>
    <cellStyle name="Normal 7 3 2 9" xfId="6180"/>
    <cellStyle name="Normal 7 3 3" xfId="6181"/>
    <cellStyle name="Normal 7 3 4" xfId="6182"/>
    <cellStyle name="Normal 7 4" xfId="6183"/>
    <cellStyle name="Normal 71" xfId="6184"/>
    <cellStyle name="Normal 71 1" xfId="6185"/>
    <cellStyle name="Normal 73" xfId="6186"/>
    <cellStyle name="Normal 73 1" xfId="6187"/>
    <cellStyle name="Normal 74" xfId="6188"/>
    <cellStyle name="Normal 74 1" xfId="6189"/>
    <cellStyle name="Normal 75" xfId="6190"/>
    <cellStyle name="Normal 75 1" xfId="6191"/>
    <cellStyle name="Normal 8" xfId="6192"/>
    <cellStyle name="Normal 8 1" xfId="6193"/>
    <cellStyle name="Normal 8 2" xfId="6194"/>
    <cellStyle name="Normal 8 2 2" xfId="6195"/>
    <cellStyle name="Normal 8 2 2 10" xfId="6196"/>
    <cellStyle name="Normal 8 2 2 11" xfId="6197"/>
    <cellStyle name="Normal 8 2 2 12" xfId="6198"/>
    <cellStyle name="Normal 8 2 2 13" xfId="6199"/>
    <cellStyle name="Normal 8 2 2 14" xfId="6200"/>
    <cellStyle name="Normal 8 2 2 15" xfId="6201"/>
    <cellStyle name="Normal 8 2 2 16" xfId="6202"/>
    <cellStyle name="Normal 8 2 2 17" xfId="6203"/>
    <cellStyle name="Normal 8 2 2 18" xfId="6204"/>
    <cellStyle name="Normal 8 2 2 19" xfId="6205"/>
    <cellStyle name="Normal 8 2 2 2" xfId="6206"/>
    <cellStyle name="Normal 8 2 2 20" xfId="6207"/>
    <cellStyle name="Normal 8 2 2 21" xfId="6208"/>
    <cellStyle name="Normal 8 2 2 22" xfId="6209"/>
    <cellStyle name="Normal 8 2 2 23" xfId="6210"/>
    <cellStyle name="Normal 8 2 2 24" xfId="6211"/>
    <cellStyle name="Normal 8 2 2 25" xfId="6212"/>
    <cellStyle name="Normal 8 2 2 26" xfId="6213"/>
    <cellStyle name="Normal 8 2 2 27" xfId="6214"/>
    <cellStyle name="Normal 8 2 2 28" xfId="6215"/>
    <cellStyle name="Normal 8 2 2 29" xfId="6216"/>
    <cellStyle name="Normal 8 2 2 3" xfId="6217"/>
    <cellStyle name="Normal 8 2 2 30" xfId="6218"/>
    <cellStyle name="Normal 8 2 2 31" xfId="6219"/>
    <cellStyle name="Normal 8 2 2 32" xfId="6220"/>
    <cellStyle name="Normal 8 2 2 33" xfId="6221"/>
    <cellStyle name="Normal 8 2 2 34" xfId="6222"/>
    <cellStyle name="Normal 8 2 2 35" xfId="6223"/>
    <cellStyle name="Normal 8 2 2 36" xfId="6224"/>
    <cellStyle name="Normal 8 2 2 37" xfId="6225"/>
    <cellStyle name="Normal 8 2 2 38" xfId="6226"/>
    <cellStyle name="Normal 8 2 2 39" xfId="6227"/>
    <cellStyle name="Normal 8 2 2 4" xfId="6228"/>
    <cellStyle name="Normal 8 2 2 40" xfId="6229"/>
    <cellStyle name="Normal 8 2 2 41" xfId="6230"/>
    <cellStyle name="Normal 8 2 2 42" xfId="6231"/>
    <cellStyle name="Normal 8 2 2 43" xfId="6232"/>
    <cellStyle name="Normal 8 2 2 44" xfId="6233"/>
    <cellStyle name="Normal 8 2 2 45" xfId="6234"/>
    <cellStyle name="Normal 8 2 2 5" xfId="6235"/>
    <cellStyle name="Normal 8 2 2 6" xfId="6236"/>
    <cellStyle name="Normal 8 2 2 7" xfId="6237"/>
    <cellStyle name="Normal 8 2 2 8" xfId="6238"/>
    <cellStyle name="Normal 8 2 2 9" xfId="6239"/>
    <cellStyle name="Normal 8 2 3" xfId="6240"/>
    <cellStyle name="Normal 8 2 4" xfId="6241"/>
    <cellStyle name="Normal 8 3" xfId="6242"/>
    <cellStyle name="Normal 8 3 2" xfId="6243"/>
    <cellStyle name="Normal 8 3 2 10" xfId="6244"/>
    <cellStyle name="Normal 8 3 2 11" xfId="6245"/>
    <cellStyle name="Normal 8 3 2 12" xfId="6246"/>
    <cellStyle name="Normal 8 3 2 13" xfId="6247"/>
    <cellStyle name="Normal 8 3 2 14" xfId="6248"/>
    <cellStyle name="Normal 8 3 2 15" xfId="6249"/>
    <cellStyle name="Normal 8 3 2 16" xfId="6250"/>
    <cellStyle name="Normal 8 3 2 17" xfId="6251"/>
    <cellStyle name="Normal 8 3 2 18" xfId="6252"/>
    <cellStyle name="Normal 8 3 2 19" xfId="6253"/>
    <cellStyle name="Normal 8 3 2 2" xfId="6254"/>
    <cellStyle name="Normal 8 3 2 20" xfId="6255"/>
    <cellStyle name="Normal 8 3 2 21" xfId="6256"/>
    <cellStyle name="Normal 8 3 2 22" xfId="6257"/>
    <cellStyle name="Normal 8 3 2 23" xfId="6258"/>
    <cellStyle name="Normal 8 3 2 24" xfId="6259"/>
    <cellStyle name="Normal 8 3 2 25" xfId="6260"/>
    <cellStyle name="Normal 8 3 2 26" xfId="6261"/>
    <cellStyle name="Normal 8 3 2 27" xfId="6262"/>
    <cellStyle name="Normal 8 3 2 28" xfId="6263"/>
    <cellStyle name="Normal 8 3 2 29" xfId="6264"/>
    <cellStyle name="Normal 8 3 2 3" xfId="6265"/>
    <cellStyle name="Normal 8 3 2 30" xfId="6266"/>
    <cellStyle name="Normal 8 3 2 31" xfId="6267"/>
    <cellStyle name="Normal 8 3 2 32" xfId="6268"/>
    <cellStyle name="Normal 8 3 2 33" xfId="6269"/>
    <cellStyle name="Normal 8 3 2 34" xfId="6270"/>
    <cellStyle name="Normal 8 3 2 35" xfId="6271"/>
    <cellStyle name="Normal 8 3 2 36" xfId="6272"/>
    <cellStyle name="Normal 8 3 2 37" xfId="6273"/>
    <cellStyle name="Normal 8 3 2 38" xfId="6274"/>
    <cellStyle name="Normal 8 3 2 39" xfId="6275"/>
    <cellStyle name="Normal 8 3 2 4" xfId="6276"/>
    <cellStyle name="Normal 8 3 2 40" xfId="6277"/>
    <cellStyle name="Normal 8 3 2 41" xfId="6278"/>
    <cellStyle name="Normal 8 3 2 42" xfId="6279"/>
    <cellStyle name="Normal 8 3 2 43" xfId="6280"/>
    <cellStyle name="Normal 8 3 2 44" xfId="6281"/>
    <cellStyle name="Normal 8 3 2 45" xfId="6282"/>
    <cellStyle name="Normal 8 3 2 5" xfId="6283"/>
    <cellStyle name="Normal 8 3 2 6" xfId="6284"/>
    <cellStyle name="Normal 8 3 2 7" xfId="6285"/>
    <cellStyle name="Normal 8 3 2 8" xfId="6286"/>
    <cellStyle name="Normal 8 3 2 9" xfId="6287"/>
    <cellStyle name="Normal 8 3 3" xfId="6288"/>
    <cellStyle name="Normal 8 3 4" xfId="6289"/>
    <cellStyle name="Normal 8 4" xfId="6290"/>
    <cellStyle name="Normal 84" xfId="6291"/>
    <cellStyle name="Normal 84 1" xfId="6292"/>
    <cellStyle name="Normal 89" xfId="6293"/>
    <cellStyle name="Normal 89 1" xfId="6294"/>
    <cellStyle name="Normal 9" xfId="6295"/>
    <cellStyle name="Normal 9 1" xfId="6296"/>
    <cellStyle name="Normal 9 10" xfId="6297"/>
    <cellStyle name="Normal 9 11" xfId="6298"/>
    <cellStyle name="Normal 9 12" xfId="6299"/>
    <cellStyle name="Normal 9 13" xfId="6300"/>
    <cellStyle name="Normal 9 14" xfId="6301"/>
    <cellStyle name="Normal 9 15" xfId="6302"/>
    <cellStyle name="Normal 9 16" xfId="6303"/>
    <cellStyle name="Normal 9 17" xfId="6304"/>
    <cellStyle name="Normal 9 18" xfId="6305"/>
    <cellStyle name="Normal 9 19" xfId="6306"/>
    <cellStyle name="Normal 9 2" xfId="6307"/>
    <cellStyle name="Normal 9 2 2" xfId="6308"/>
    <cellStyle name="Normal 9 2 2 10" xfId="6309"/>
    <cellStyle name="Normal 9 2 2 11" xfId="6310"/>
    <cellStyle name="Normal 9 2 2 12" xfId="6311"/>
    <cellStyle name="Normal 9 2 2 13" xfId="6312"/>
    <cellStyle name="Normal 9 2 2 14" xfId="6313"/>
    <cellStyle name="Normal 9 2 2 15" xfId="6314"/>
    <cellStyle name="Normal 9 2 2 16" xfId="6315"/>
    <cellStyle name="Normal 9 2 2 17" xfId="6316"/>
    <cellStyle name="Normal 9 2 2 18" xfId="6317"/>
    <cellStyle name="Normal 9 2 2 19" xfId="6318"/>
    <cellStyle name="Normal 9 2 2 2" xfId="6319"/>
    <cellStyle name="Normal 9 2 2 20" xfId="6320"/>
    <cellStyle name="Normal 9 2 2 21" xfId="6321"/>
    <cellStyle name="Normal 9 2 2 22" xfId="6322"/>
    <cellStyle name="Normal 9 2 2 23" xfId="6323"/>
    <cellStyle name="Normal 9 2 2 24" xfId="6324"/>
    <cellStyle name="Normal 9 2 2 25" xfId="6325"/>
    <cellStyle name="Normal 9 2 2 26" xfId="6326"/>
    <cellStyle name="Normal 9 2 2 27" xfId="6327"/>
    <cellStyle name="Normal 9 2 2 28" xfId="6328"/>
    <cellStyle name="Normal 9 2 2 29" xfId="6329"/>
    <cellStyle name="Normal 9 2 2 3" xfId="6330"/>
    <cellStyle name="Normal 9 2 2 30" xfId="6331"/>
    <cellStyle name="Normal 9 2 2 31" xfId="6332"/>
    <cellStyle name="Normal 9 2 2 32" xfId="6333"/>
    <cellStyle name="Normal 9 2 2 33" xfId="6334"/>
    <cellStyle name="Normal 9 2 2 34" xfId="6335"/>
    <cellStyle name="Normal 9 2 2 35" xfId="6336"/>
    <cellStyle name="Normal 9 2 2 36" xfId="6337"/>
    <cellStyle name="Normal 9 2 2 37" xfId="6338"/>
    <cellStyle name="Normal 9 2 2 38" xfId="6339"/>
    <cellStyle name="Normal 9 2 2 39" xfId="6340"/>
    <cellStyle name="Normal 9 2 2 4" xfId="6341"/>
    <cellStyle name="Normal 9 2 2 40" xfId="6342"/>
    <cellStyle name="Normal 9 2 2 41" xfId="6343"/>
    <cellStyle name="Normal 9 2 2 42" xfId="6344"/>
    <cellStyle name="Normal 9 2 2 43" xfId="6345"/>
    <cellStyle name="Normal 9 2 2 44" xfId="6346"/>
    <cellStyle name="Normal 9 2 2 45" xfId="6347"/>
    <cellStyle name="Normal 9 2 2 46" xfId="6348"/>
    <cellStyle name="Normal 9 2 2 47" xfId="6349"/>
    <cellStyle name="Normal 9 2 2 5" xfId="6350"/>
    <cellStyle name="Normal 9 2 2 6" xfId="6351"/>
    <cellStyle name="Normal 9 2 2 7" xfId="6352"/>
    <cellStyle name="Normal 9 2 2 8" xfId="6353"/>
    <cellStyle name="Normal 9 2 2 9" xfId="6354"/>
    <cellStyle name="Normal 9 2 3" xfId="6355"/>
    <cellStyle name="Normal 9 2 3 10" xfId="6356"/>
    <cellStyle name="Normal 9 2 3 11" xfId="6357"/>
    <cellStyle name="Normal 9 2 3 12" xfId="6358"/>
    <cellStyle name="Normal 9 2 3 13" xfId="6359"/>
    <cellStyle name="Normal 9 2 3 14" xfId="6360"/>
    <cellStyle name="Normal 9 2 3 15" xfId="6361"/>
    <cellStyle name="Normal 9 2 3 16" xfId="6362"/>
    <cellStyle name="Normal 9 2 3 17" xfId="6363"/>
    <cellStyle name="Normal 9 2 3 18" xfId="6364"/>
    <cellStyle name="Normal 9 2 3 19" xfId="6365"/>
    <cellStyle name="Normal 9 2 3 2" xfId="6366"/>
    <cellStyle name="Normal 9 2 3 20" xfId="6367"/>
    <cellStyle name="Normal 9 2 3 21" xfId="6368"/>
    <cellStyle name="Normal 9 2 3 22" xfId="6369"/>
    <cellStyle name="Normal 9 2 3 23" xfId="6370"/>
    <cellStyle name="Normal 9 2 3 24" xfId="6371"/>
    <cellStyle name="Normal 9 2 3 25" xfId="6372"/>
    <cellStyle name="Normal 9 2 3 26" xfId="6373"/>
    <cellStyle name="Normal 9 2 3 27" xfId="6374"/>
    <cellStyle name="Normal 9 2 3 28" xfId="6375"/>
    <cellStyle name="Normal 9 2 3 29" xfId="6376"/>
    <cellStyle name="Normal 9 2 3 3" xfId="6377"/>
    <cellStyle name="Normal 9 2 3 30" xfId="6378"/>
    <cellStyle name="Normal 9 2 3 31" xfId="6379"/>
    <cellStyle name="Normal 9 2 3 32" xfId="6380"/>
    <cellStyle name="Normal 9 2 3 33" xfId="6381"/>
    <cellStyle name="Normal 9 2 3 34" xfId="6382"/>
    <cellStyle name="Normal 9 2 3 35" xfId="6383"/>
    <cellStyle name="Normal 9 2 3 36" xfId="6384"/>
    <cellStyle name="Normal 9 2 3 37" xfId="6385"/>
    <cellStyle name="Normal 9 2 3 38" xfId="6386"/>
    <cellStyle name="Normal 9 2 3 39" xfId="6387"/>
    <cellStyle name="Normal 9 2 3 4" xfId="6388"/>
    <cellStyle name="Normal 9 2 3 40" xfId="6389"/>
    <cellStyle name="Normal 9 2 3 41" xfId="6390"/>
    <cellStyle name="Normal 9 2 3 42" xfId="6391"/>
    <cellStyle name="Normal 9 2 3 43" xfId="6392"/>
    <cellStyle name="Normal 9 2 3 44" xfId="6393"/>
    <cellStyle name="Normal 9 2 3 45" xfId="6394"/>
    <cellStyle name="Normal 9 2 3 46" xfId="6395"/>
    <cellStyle name="Normal 9 2 3 47" xfId="6396"/>
    <cellStyle name="Normal 9 2 3 5" xfId="6397"/>
    <cellStyle name="Normal 9 2 3 6" xfId="6398"/>
    <cellStyle name="Normal 9 2 3 7" xfId="6399"/>
    <cellStyle name="Normal 9 2 3 8" xfId="6400"/>
    <cellStyle name="Normal 9 2 3 9" xfId="6401"/>
    <cellStyle name="Normal 9 2 4" xfId="6402"/>
    <cellStyle name="Normal 9 2 5" xfId="6403"/>
    <cellStyle name="Normal 9 20" xfId="6404"/>
    <cellStyle name="Normal 9 21" xfId="6405"/>
    <cellStyle name="Normal 9 22" xfId="6406"/>
    <cellStyle name="Normal 9 23" xfId="6407"/>
    <cellStyle name="Normal 9 24" xfId="6408"/>
    <cellStyle name="Normal 9 25" xfId="6409"/>
    <cellStyle name="Normal 9 26" xfId="6410"/>
    <cellStyle name="Normal 9 27" xfId="6411"/>
    <cellStyle name="Normal 9 28" xfId="6412"/>
    <cellStyle name="Normal 9 29" xfId="6413"/>
    <cellStyle name="Normal 9 3" xfId="6414"/>
    <cellStyle name="Normal 9 3 10" xfId="6415"/>
    <cellStyle name="Normal 9 3 11" xfId="6416"/>
    <cellStyle name="Normal 9 3 12" xfId="6417"/>
    <cellStyle name="Normal 9 3 13" xfId="6418"/>
    <cellStyle name="Normal 9 3 14" xfId="6419"/>
    <cellStyle name="Normal 9 3 15" xfId="6420"/>
    <cellStyle name="Normal 9 3 16" xfId="6421"/>
    <cellStyle name="Normal 9 3 17" xfId="6422"/>
    <cellStyle name="Normal 9 3 18" xfId="6423"/>
    <cellStyle name="Normal 9 3 19" xfId="6424"/>
    <cellStyle name="Normal 9 3 2" xfId="6425"/>
    <cellStyle name="Normal 9 3 20" xfId="6426"/>
    <cellStyle name="Normal 9 3 21" xfId="6427"/>
    <cellStyle name="Normal 9 3 22" xfId="6428"/>
    <cellStyle name="Normal 9 3 23" xfId="6429"/>
    <cellStyle name="Normal 9 3 24" xfId="6430"/>
    <cellStyle name="Normal 9 3 25" xfId="6431"/>
    <cellStyle name="Normal 9 3 26" xfId="6432"/>
    <cellStyle name="Normal 9 3 27" xfId="6433"/>
    <cellStyle name="Normal 9 3 28" xfId="6434"/>
    <cellStyle name="Normal 9 3 29" xfId="6435"/>
    <cellStyle name="Normal 9 3 3" xfId="6436"/>
    <cellStyle name="Normal 9 3 30" xfId="6437"/>
    <cellStyle name="Normal 9 3 31" xfId="6438"/>
    <cellStyle name="Normal 9 3 32" xfId="6439"/>
    <cellStyle name="Normal 9 3 33" xfId="6440"/>
    <cellStyle name="Normal 9 3 34" xfId="6441"/>
    <cellStyle name="Normal 9 3 35" xfId="6442"/>
    <cellStyle name="Normal 9 3 36" xfId="6443"/>
    <cellStyle name="Normal 9 3 37" xfId="6444"/>
    <cellStyle name="Normal 9 3 38" xfId="6445"/>
    <cellStyle name="Normal 9 3 39" xfId="6446"/>
    <cellStyle name="Normal 9 3 4" xfId="6447"/>
    <cellStyle name="Normal 9 3 40" xfId="6448"/>
    <cellStyle name="Normal 9 3 41" xfId="6449"/>
    <cellStyle name="Normal 9 3 42" xfId="6450"/>
    <cellStyle name="Normal 9 3 43" xfId="6451"/>
    <cellStyle name="Normal 9 3 44" xfId="6452"/>
    <cellStyle name="Normal 9 3 45" xfId="6453"/>
    <cellStyle name="Normal 9 3 46" xfId="6454"/>
    <cellStyle name="Normal 9 3 47" xfId="6455"/>
    <cellStyle name="Normal 9 3 5" xfId="6456"/>
    <cellStyle name="Normal 9 3 6" xfId="6457"/>
    <cellStyle name="Normal 9 3 7" xfId="6458"/>
    <cellStyle name="Normal 9 3 8" xfId="6459"/>
    <cellStyle name="Normal 9 3 9" xfId="6460"/>
    <cellStyle name="Normal 9 30" xfId="6461"/>
    <cellStyle name="Normal 9 31" xfId="6462"/>
    <cellStyle name="Normal 9 32" xfId="6463"/>
    <cellStyle name="Normal 9 33" xfId="6464"/>
    <cellStyle name="Normal 9 34" xfId="6465"/>
    <cellStyle name="Normal 9 35" xfId="6466"/>
    <cellStyle name="Normal 9 36" xfId="6467"/>
    <cellStyle name="Normal 9 37" xfId="6468"/>
    <cellStyle name="Normal 9 38" xfId="6469"/>
    <cellStyle name="Normal 9 39" xfId="6470"/>
    <cellStyle name="Normal 9 4" xfId="6471"/>
    <cellStyle name="Normal 9 4 10" xfId="6472"/>
    <cellStyle name="Normal 9 4 11" xfId="6473"/>
    <cellStyle name="Normal 9 4 12" xfId="6474"/>
    <cellStyle name="Normal 9 4 13" xfId="6475"/>
    <cellStyle name="Normal 9 4 14" xfId="6476"/>
    <cellStyle name="Normal 9 4 15" xfId="6477"/>
    <cellStyle name="Normal 9 4 16" xfId="6478"/>
    <cellStyle name="Normal 9 4 17" xfId="6479"/>
    <cellStyle name="Normal 9 4 18" xfId="6480"/>
    <cellStyle name="Normal 9 4 19" xfId="6481"/>
    <cellStyle name="Normal 9 4 2" xfId="6482"/>
    <cellStyle name="Normal 9 4 20" xfId="6483"/>
    <cellStyle name="Normal 9 4 21" xfId="6484"/>
    <cellStyle name="Normal 9 4 22" xfId="6485"/>
    <cellStyle name="Normal 9 4 23" xfId="6486"/>
    <cellStyle name="Normal 9 4 24" xfId="6487"/>
    <cellStyle name="Normal 9 4 25" xfId="6488"/>
    <cellStyle name="Normal 9 4 26" xfId="6489"/>
    <cellStyle name="Normal 9 4 27" xfId="6490"/>
    <cellStyle name="Normal 9 4 28" xfId="6491"/>
    <cellStyle name="Normal 9 4 29" xfId="6492"/>
    <cellStyle name="Normal 9 4 3" xfId="6493"/>
    <cellStyle name="Normal 9 4 30" xfId="6494"/>
    <cellStyle name="Normal 9 4 31" xfId="6495"/>
    <cellStyle name="Normal 9 4 32" xfId="6496"/>
    <cellStyle name="Normal 9 4 33" xfId="6497"/>
    <cellStyle name="Normal 9 4 34" xfId="6498"/>
    <cellStyle name="Normal 9 4 35" xfId="6499"/>
    <cellStyle name="Normal 9 4 36" xfId="6500"/>
    <cellStyle name="Normal 9 4 37" xfId="6501"/>
    <cellStyle name="Normal 9 4 38" xfId="6502"/>
    <cellStyle name="Normal 9 4 39" xfId="6503"/>
    <cellStyle name="Normal 9 4 4" xfId="6504"/>
    <cellStyle name="Normal 9 4 40" xfId="6505"/>
    <cellStyle name="Normal 9 4 41" xfId="6506"/>
    <cellStyle name="Normal 9 4 42" xfId="6507"/>
    <cellStyle name="Normal 9 4 43" xfId="6508"/>
    <cellStyle name="Normal 9 4 44" xfId="6509"/>
    <cellStyle name="Normal 9 4 45" xfId="6510"/>
    <cellStyle name="Normal 9 4 46" xfId="6511"/>
    <cellStyle name="Normal 9 4 47" xfId="6512"/>
    <cellStyle name="Normal 9 4 5" xfId="6513"/>
    <cellStyle name="Normal 9 4 6" xfId="6514"/>
    <cellStyle name="Normal 9 4 7" xfId="6515"/>
    <cellStyle name="Normal 9 4 8" xfId="6516"/>
    <cellStyle name="Normal 9 4 9" xfId="6517"/>
    <cellStyle name="Normal 9 40" xfId="6518"/>
    <cellStyle name="Normal 9 41" xfId="6519"/>
    <cellStyle name="Normal 9 42" xfId="6520"/>
    <cellStyle name="Normal 9 43" xfId="6521"/>
    <cellStyle name="Normal 9 44" xfId="6522"/>
    <cellStyle name="Normal 9 45" xfId="6523"/>
    <cellStyle name="Normal 9 46" xfId="6524"/>
    <cellStyle name="Normal 9 47" xfId="6525"/>
    <cellStyle name="Normal 9 48" xfId="6526"/>
    <cellStyle name="Normal 9 49" xfId="6527"/>
    <cellStyle name="Normal 9 5" xfId="6528"/>
    <cellStyle name="Normal 9 5 2" xfId="6529"/>
    <cellStyle name="Normal 9 5 2 10" xfId="6530"/>
    <cellStyle name="Normal 9 5 2 11" xfId="6531"/>
    <cellStyle name="Normal 9 5 2 12" xfId="6532"/>
    <cellStyle name="Normal 9 5 2 13" xfId="6533"/>
    <cellStyle name="Normal 9 5 2 14" xfId="6534"/>
    <cellStyle name="Normal 9 5 2 15" xfId="6535"/>
    <cellStyle name="Normal 9 5 2 16" xfId="6536"/>
    <cellStyle name="Normal 9 5 2 17" xfId="6537"/>
    <cellStyle name="Normal 9 5 2 18" xfId="6538"/>
    <cellStyle name="Normal 9 5 2 19" xfId="6539"/>
    <cellStyle name="Normal 9 5 2 2" xfId="6540"/>
    <cellStyle name="Normal 9 5 2 20" xfId="6541"/>
    <cellStyle name="Normal 9 5 2 21" xfId="6542"/>
    <cellStyle name="Normal 9 5 2 22" xfId="6543"/>
    <cellStyle name="Normal 9 5 2 23" xfId="6544"/>
    <cellStyle name="Normal 9 5 2 24" xfId="6545"/>
    <cellStyle name="Normal 9 5 2 25" xfId="6546"/>
    <cellStyle name="Normal 9 5 2 26" xfId="6547"/>
    <cellStyle name="Normal 9 5 2 27" xfId="6548"/>
    <cellStyle name="Normal 9 5 2 28" xfId="6549"/>
    <cellStyle name="Normal 9 5 2 29" xfId="6550"/>
    <cellStyle name="Normal 9 5 2 3" xfId="6551"/>
    <cellStyle name="Normal 9 5 2 30" xfId="6552"/>
    <cellStyle name="Normal 9 5 2 31" xfId="6553"/>
    <cellStyle name="Normal 9 5 2 32" xfId="6554"/>
    <cellStyle name="Normal 9 5 2 33" xfId="6555"/>
    <cellStyle name="Normal 9 5 2 34" xfId="6556"/>
    <cellStyle name="Normal 9 5 2 35" xfId="6557"/>
    <cellStyle name="Normal 9 5 2 36" xfId="6558"/>
    <cellStyle name="Normal 9 5 2 37" xfId="6559"/>
    <cellStyle name="Normal 9 5 2 38" xfId="6560"/>
    <cellStyle name="Normal 9 5 2 39" xfId="6561"/>
    <cellStyle name="Normal 9 5 2 4" xfId="6562"/>
    <cellStyle name="Normal 9 5 2 40" xfId="6563"/>
    <cellStyle name="Normal 9 5 2 41" xfId="6564"/>
    <cellStyle name="Normal 9 5 2 42" xfId="6565"/>
    <cellStyle name="Normal 9 5 2 43" xfId="6566"/>
    <cellStyle name="Normal 9 5 2 44" xfId="6567"/>
    <cellStyle name="Normal 9 5 2 45" xfId="6568"/>
    <cellStyle name="Normal 9 5 2 5" xfId="6569"/>
    <cellStyle name="Normal 9 5 2 6" xfId="6570"/>
    <cellStyle name="Normal 9 5 2 7" xfId="6571"/>
    <cellStyle name="Normal 9 5 2 8" xfId="6572"/>
    <cellStyle name="Normal 9 5 2 9" xfId="6573"/>
    <cellStyle name="Normal 9 5 3" xfId="6574"/>
    <cellStyle name="Normal 9 5 4" xfId="6575"/>
    <cellStyle name="Normal 9 50" xfId="6576"/>
    <cellStyle name="Normal 9 51" xfId="6577"/>
    <cellStyle name="Normal 9 52" xfId="6578"/>
    <cellStyle name="Normal 9 6" xfId="6579"/>
    <cellStyle name="Normal 9 6 10" xfId="6580"/>
    <cellStyle name="Normal 9 6 11" xfId="6581"/>
    <cellStyle name="Normal 9 6 12" xfId="6582"/>
    <cellStyle name="Normal 9 6 13" xfId="6583"/>
    <cellStyle name="Normal 9 6 14" xfId="6584"/>
    <cellStyle name="Normal 9 6 15" xfId="6585"/>
    <cellStyle name="Normal 9 6 16" xfId="6586"/>
    <cellStyle name="Normal 9 6 17" xfId="6587"/>
    <cellStyle name="Normal 9 6 18" xfId="6588"/>
    <cellStyle name="Normal 9 6 19" xfId="6589"/>
    <cellStyle name="Normal 9 6 2" xfId="6590"/>
    <cellStyle name="Normal 9 6 20" xfId="6591"/>
    <cellStyle name="Normal 9 6 21" xfId="6592"/>
    <cellStyle name="Normal 9 6 22" xfId="6593"/>
    <cellStyle name="Normal 9 6 23" xfId="6594"/>
    <cellStyle name="Normal 9 6 24" xfId="6595"/>
    <cellStyle name="Normal 9 6 25" xfId="6596"/>
    <cellStyle name="Normal 9 6 26" xfId="6597"/>
    <cellStyle name="Normal 9 6 27" xfId="6598"/>
    <cellStyle name="Normal 9 6 28" xfId="6599"/>
    <cellStyle name="Normal 9 6 29" xfId="6600"/>
    <cellStyle name="Normal 9 6 3" xfId="6601"/>
    <cellStyle name="Normal 9 6 30" xfId="6602"/>
    <cellStyle name="Normal 9 6 31" xfId="6603"/>
    <cellStyle name="Normal 9 6 32" xfId="6604"/>
    <cellStyle name="Normal 9 6 33" xfId="6605"/>
    <cellStyle name="Normal 9 6 34" xfId="6606"/>
    <cellStyle name="Normal 9 6 35" xfId="6607"/>
    <cellStyle name="Normal 9 6 36" xfId="6608"/>
    <cellStyle name="Normal 9 6 37" xfId="6609"/>
    <cellStyle name="Normal 9 6 38" xfId="6610"/>
    <cellStyle name="Normal 9 6 39" xfId="6611"/>
    <cellStyle name="Normal 9 6 4" xfId="6612"/>
    <cellStyle name="Normal 9 6 40" xfId="6613"/>
    <cellStyle name="Normal 9 6 41" xfId="6614"/>
    <cellStyle name="Normal 9 6 42" xfId="6615"/>
    <cellStyle name="Normal 9 6 43" xfId="6616"/>
    <cellStyle name="Normal 9 6 44" xfId="6617"/>
    <cellStyle name="Normal 9 6 45" xfId="6618"/>
    <cellStyle name="Normal 9 6 46" xfId="6619"/>
    <cellStyle name="Normal 9 6 47" xfId="6620"/>
    <cellStyle name="Normal 9 6 5" xfId="6621"/>
    <cellStyle name="Normal 9 6 6" xfId="6622"/>
    <cellStyle name="Normal 9 6 7" xfId="6623"/>
    <cellStyle name="Normal 9 6 8" xfId="6624"/>
    <cellStyle name="Normal 9 6 9" xfId="6625"/>
    <cellStyle name="Normal 9 7" xfId="6626"/>
    <cellStyle name="Normal 9 8" xfId="6627"/>
    <cellStyle name="Normal 9 9" xfId="6628"/>
    <cellStyle name="Normal 99" xfId="6629"/>
    <cellStyle name="Notas 1" xfId="6630"/>
    <cellStyle name="Notas 10" xfId="6631"/>
    <cellStyle name="Notas 10 1" xfId="6632"/>
    <cellStyle name="Notas 10 10" xfId="6633"/>
    <cellStyle name="Notas 10 11" xfId="6634"/>
    <cellStyle name="Notas 10 12" xfId="6635"/>
    <cellStyle name="Notas 10 13" xfId="6636"/>
    <cellStyle name="Notas 10 14" xfId="6637"/>
    <cellStyle name="Notas 10 15" xfId="6638"/>
    <cellStyle name="Notas 10 16" xfId="6639"/>
    <cellStyle name="Notas 10 17" xfId="6640"/>
    <cellStyle name="Notas 10 18" xfId="6641"/>
    <cellStyle name="Notas 10 19" xfId="6642"/>
    <cellStyle name="Notas 10 2" xfId="6643"/>
    <cellStyle name="Notas 10 20" xfId="6644"/>
    <cellStyle name="Notas 10 21" xfId="6645"/>
    <cellStyle name="Notas 10 22" xfId="6646"/>
    <cellStyle name="Notas 10 23" xfId="6647"/>
    <cellStyle name="Notas 10 3" xfId="6648"/>
    <cellStyle name="Notas 10 4" xfId="6649"/>
    <cellStyle name="Notas 10 5" xfId="6650"/>
    <cellStyle name="Notas 10 6" xfId="6651"/>
    <cellStyle name="Notas 10 7" xfId="6652"/>
    <cellStyle name="Notas 10 8" xfId="6653"/>
    <cellStyle name="Notas 10 9" xfId="6654"/>
    <cellStyle name="Notas 11" xfId="6655"/>
    <cellStyle name="Notas 12" xfId="6656"/>
    <cellStyle name="Notas 13" xfId="6657"/>
    <cellStyle name="Notas 14" xfId="6658"/>
    <cellStyle name="Notas 15" xfId="6659"/>
    <cellStyle name="Notas 16" xfId="6660"/>
    <cellStyle name="Notas 17" xfId="6661"/>
    <cellStyle name="Notas 18" xfId="6662"/>
    <cellStyle name="Notas 19" xfId="6663"/>
    <cellStyle name="Notas 2" xfId="6664"/>
    <cellStyle name="Notas 2 1" xfId="6665"/>
    <cellStyle name="Notas 2 2" xfId="6666"/>
    <cellStyle name="Notas 2 2 10" xfId="6667"/>
    <cellStyle name="Notas 2 2 11" xfId="6668"/>
    <cellStyle name="Notas 2 2 12" xfId="6669"/>
    <cellStyle name="Notas 2 2 13" xfId="6670"/>
    <cellStyle name="Notas 2 2 14" xfId="6671"/>
    <cellStyle name="Notas 2 2 15" xfId="6672"/>
    <cellStyle name="Notas 2 2 16" xfId="6673"/>
    <cellStyle name="Notas 2 2 17" xfId="6674"/>
    <cellStyle name="Notas 2 2 18" xfId="6675"/>
    <cellStyle name="Notas 2 2 19" xfId="6676"/>
    <cellStyle name="Notas 2 2 2" xfId="6677"/>
    <cellStyle name="Notas 2 2 20" xfId="6678"/>
    <cellStyle name="Notas 2 2 21" xfId="6679"/>
    <cellStyle name="Notas 2 2 22" xfId="6680"/>
    <cellStyle name="Notas 2 2 23" xfId="6681"/>
    <cellStyle name="Notas 2 2 24" xfId="6682"/>
    <cellStyle name="Notas 2 2 25" xfId="6683"/>
    <cellStyle name="Notas 2 2 26" xfId="6684"/>
    <cellStyle name="Notas 2 2 27" xfId="6685"/>
    <cellStyle name="Notas 2 2 28" xfId="6686"/>
    <cellStyle name="Notas 2 2 29" xfId="6687"/>
    <cellStyle name="Notas 2 2 3" xfId="6688"/>
    <cellStyle name="Notas 2 2 30" xfId="6689"/>
    <cellStyle name="Notas 2 2 31" xfId="6690"/>
    <cellStyle name="Notas 2 2 32" xfId="6691"/>
    <cellStyle name="Notas 2 2 33" xfId="6692"/>
    <cellStyle name="Notas 2 2 34" xfId="6693"/>
    <cellStyle name="Notas 2 2 35" xfId="6694"/>
    <cellStyle name="Notas 2 2 36" xfId="6695"/>
    <cellStyle name="Notas 2 2 37" xfId="6696"/>
    <cellStyle name="Notas 2 2 38" xfId="6697"/>
    <cellStyle name="Notas 2 2 39" xfId="6698"/>
    <cellStyle name="Notas 2 2 4" xfId="6699"/>
    <cellStyle name="Notas 2 2 40" xfId="6700"/>
    <cellStyle name="Notas 2 2 41" xfId="6701"/>
    <cellStyle name="Notas 2 2 42" xfId="6702"/>
    <cellStyle name="Notas 2 2 43" xfId="6703"/>
    <cellStyle name="Notas 2 2 44" xfId="6704"/>
    <cellStyle name="Notas 2 2 45" xfId="6705"/>
    <cellStyle name="Notas 2 2 5" xfId="6706"/>
    <cellStyle name="Notas 2 2 6" xfId="6707"/>
    <cellStyle name="Notas 2 2 7" xfId="6708"/>
    <cellStyle name="Notas 2 2 8" xfId="6709"/>
    <cellStyle name="Notas 2 2 9" xfId="6710"/>
    <cellStyle name="Notas 2 3" xfId="6711"/>
    <cellStyle name="Notas 2 4" xfId="6712"/>
    <cellStyle name="Notas 2_REQUERIMIENTO VAPORIZADORES 2014" xfId="6713"/>
    <cellStyle name="Notas 20" xfId="6714"/>
    <cellStyle name="Notas 21" xfId="6715"/>
    <cellStyle name="Notas 22" xfId="6716"/>
    <cellStyle name="Notas 23" xfId="6717"/>
    <cellStyle name="Notas 24" xfId="6718"/>
    <cellStyle name="Notas 25" xfId="6719"/>
    <cellStyle name="Notas 26" xfId="6720"/>
    <cellStyle name="Notas 27" xfId="6721"/>
    <cellStyle name="Notas 28" xfId="6722"/>
    <cellStyle name="Notas 29" xfId="6723"/>
    <cellStyle name="Notas 3" xfId="6724"/>
    <cellStyle name="Notas 3 1" xfId="6725"/>
    <cellStyle name="Notas 3 10" xfId="6726"/>
    <cellStyle name="Notas 3 11" xfId="6727"/>
    <cellStyle name="Notas 3 12" xfId="6728"/>
    <cellStyle name="Notas 3 13" xfId="6729"/>
    <cellStyle name="Notas 3 14" xfId="6730"/>
    <cellStyle name="Notas 3 15" xfId="6731"/>
    <cellStyle name="Notas 3 16" xfId="6732"/>
    <cellStyle name="Notas 3 17" xfId="6733"/>
    <cellStyle name="Notas 3 18" xfId="6734"/>
    <cellStyle name="Notas 3 19" xfId="6735"/>
    <cellStyle name="Notas 3 2" xfId="6736"/>
    <cellStyle name="Notas 3 2 10" xfId="6737"/>
    <cellStyle name="Notas 3 2 11" xfId="6738"/>
    <cellStyle name="Notas 3 2 12" xfId="6739"/>
    <cellStyle name="Notas 3 2 13" xfId="6740"/>
    <cellStyle name="Notas 3 2 14" xfId="6741"/>
    <cellStyle name="Notas 3 2 15" xfId="6742"/>
    <cellStyle name="Notas 3 2 16" xfId="6743"/>
    <cellStyle name="Notas 3 2 17" xfId="6744"/>
    <cellStyle name="Notas 3 2 18" xfId="6745"/>
    <cellStyle name="Notas 3 2 19" xfId="6746"/>
    <cellStyle name="Notas 3 2 2" xfId="6747"/>
    <cellStyle name="Notas 3 2 20" xfId="6748"/>
    <cellStyle name="Notas 3 2 21" xfId="6749"/>
    <cellStyle name="Notas 3 2 22" xfId="6750"/>
    <cellStyle name="Notas 3 2 23" xfId="6751"/>
    <cellStyle name="Notas 3 2 3" xfId="6752"/>
    <cellStyle name="Notas 3 2 4" xfId="6753"/>
    <cellStyle name="Notas 3 2 5" xfId="6754"/>
    <cellStyle name="Notas 3 2 6" xfId="6755"/>
    <cellStyle name="Notas 3 2 7" xfId="6756"/>
    <cellStyle name="Notas 3 2 8" xfId="6757"/>
    <cellStyle name="Notas 3 2 9" xfId="6758"/>
    <cellStyle name="Notas 3 20" xfId="6759"/>
    <cellStyle name="Notas 3 21" xfId="6760"/>
    <cellStyle name="Notas 3 22" xfId="6761"/>
    <cellStyle name="Notas 3 23" xfId="6762"/>
    <cellStyle name="Notas 3 24" xfId="6763"/>
    <cellStyle name="Notas 3 25" xfId="6764"/>
    <cellStyle name="Notas 3 3" xfId="6765"/>
    <cellStyle name="Notas 3 4" xfId="6766"/>
    <cellStyle name="Notas 3 5" xfId="6767"/>
    <cellStyle name="Notas 3 6" xfId="6768"/>
    <cellStyle name="Notas 3 7" xfId="6769"/>
    <cellStyle name="Notas 3 8" xfId="6770"/>
    <cellStyle name="Notas 3 9" xfId="6771"/>
    <cellStyle name="Notas 30" xfId="6772"/>
    <cellStyle name="Notas 31" xfId="6773"/>
    <cellStyle name="Notas 32" xfId="6774"/>
    <cellStyle name="Notas 33" xfId="6775"/>
    <cellStyle name="Notas 34" xfId="6776"/>
    <cellStyle name="Notas 35" xfId="6777"/>
    <cellStyle name="Notas 36" xfId="6778"/>
    <cellStyle name="Notas 37" xfId="6779"/>
    <cellStyle name="Notas 38" xfId="6780"/>
    <cellStyle name="Notas 4" xfId="6781"/>
    <cellStyle name="Notas 4 1" xfId="6782"/>
    <cellStyle name="Notas 4 10" xfId="6783"/>
    <cellStyle name="Notas 4 11" xfId="6784"/>
    <cellStyle name="Notas 4 12" xfId="6785"/>
    <cellStyle name="Notas 4 13" xfId="6786"/>
    <cellStyle name="Notas 4 14" xfId="6787"/>
    <cellStyle name="Notas 4 15" xfId="6788"/>
    <cellStyle name="Notas 4 16" xfId="6789"/>
    <cellStyle name="Notas 4 17" xfId="6790"/>
    <cellStyle name="Notas 4 18" xfId="6791"/>
    <cellStyle name="Notas 4 19" xfId="6792"/>
    <cellStyle name="Notas 4 2" xfId="6793"/>
    <cellStyle name="Notas 4 20" xfId="6794"/>
    <cellStyle name="Notas 4 21" xfId="6795"/>
    <cellStyle name="Notas 4 22" xfId="6796"/>
    <cellStyle name="Notas 4 23" xfId="6797"/>
    <cellStyle name="Notas 4 24" xfId="6798"/>
    <cellStyle name="Notas 4 25" xfId="6799"/>
    <cellStyle name="Notas 4 3" xfId="6800"/>
    <cellStyle name="Notas 4 4" xfId="6801"/>
    <cellStyle name="Notas 4 5" xfId="6802"/>
    <cellStyle name="Notas 4 6" xfId="6803"/>
    <cellStyle name="Notas 4 7" xfId="6804"/>
    <cellStyle name="Notas 4 8" xfId="6805"/>
    <cellStyle name="Notas 4 9" xfId="6806"/>
    <cellStyle name="Notas 5" xfId="6807"/>
    <cellStyle name="Notas 5 1" xfId="6808"/>
    <cellStyle name="Notas 5 10" xfId="6809"/>
    <cellStyle name="Notas 5 11" xfId="6810"/>
    <cellStyle name="Notas 5 12" xfId="6811"/>
    <cellStyle name="Notas 5 13" xfId="6812"/>
    <cellStyle name="Notas 5 14" xfId="6813"/>
    <cellStyle name="Notas 5 15" xfId="6814"/>
    <cellStyle name="Notas 5 16" xfId="6815"/>
    <cellStyle name="Notas 5 17" xfId="6816"/>
    <cellStyle name="Notas 5 18" xfId="6817"/>
    <cellStyle name="Notas 5 19" xfId="6818"/>
    <cellStyle name="Notas 5 2" xfId="6819"/>
    <cellStyle name="Notas 5 20" xfId="6820"/>
    <cellStyle name="Notas 5 21" xfId="6821"/>
    <cellStyle name="Notas 5 22" xfId="6822"/>
    <cellStyle name="Notas 5 23" xfId="6823"/>
    <cellStyle name="Notas 5 3" xfId="6824"/>
    <cellStyle name="Notas 5 4" xfId="6825"/>
    <cellStyle name="Notas 5 5" xfId="6826"/>
    <cellStyle name="Notas 5 6" xfId="6827"/>
    <cellStyle name="Notas 5 7" xfId="6828"/>
    <cellStyle name="Notas 5 8" xfId="6829"/>
    <cellStyle name="Notas 5 9" xfId="6830"/>
    <cellStyle name="Notas 6" xfId="6831"/>
    <cellStyle name="Notas 6 1" xfId="6832"/>
    <cellStyle name="Notas 6 10" xfId="6833"/>
    <cellStyle name="Notas 6 11" xfId="6834"/>
    <cellStyle name="Notas 6 12" xfId="6835"/>
    <cellStyle name="Notas 6 13" xfId="6836"/>
    <cellStyle name="Notas 6 14" xfId="6837"/>
    <cellStyle name="Notas 6 15" xfId="6838"/>
    <cellStyle name="Notas 6 16" xfId="6839"/>
    <cellStyle name="Notas 6 17" xfId="6840"/>
    <cellStyle name="Notas 6 18" xfId="6841"/>
    <cellStyle name="Notas 6 19" xfId="6842"/>
    <cellStyle name="Notas 6 2" xfId="6843"/>
    <cellStyle name="Notas 6 20" xfId="6844"/>
    <cellStyle name="Notas 6 21" xfId="6845"/>
    <cellStyle name="Notas 6 22" xfId="6846"/>
    <cellStyle name="Notas 6 23" xfId="6847"/>
    <cellStyle name="Notas 6 3" xfId="6848"/>
    <cellStyle name="Notas 6 4" xfId="6849"/>
    <cellStyle name="Notas 6 5" xfId="6850"/>
    <cellStyle name="Notas 6 6" xfId="6851"/>
    <cellStyle name="Notas 6 7" xfId="6852"/>
    <cellStyle name="Notas 6 8" xfId="6853"/>
    <cellStyle name="Notas 6 9" xfId="6854"/>
    <cellStyle name="Notas 7" xfId="6855"/>
    <cellStyle name="Notas 7 1" xfId="6856"/>
    <cellStyle name="Notas 7 10" xfId="6857"/>
    <cellStyle name="Notas 7 11" xfId="6858"/>
    <cellStyle name="Notas 7 12" xfId="6859"/>
    <cellStyle name="Notas 7 13" xfId="6860"/>
    <cellStyle name="Notas 7 14" xfId="6861"/>
    <cellStyle name="Notas 7 15" xfId="6862"/>
    <cellStyle name="Notas 7 16" xfId="6863"/>
    <cellStyle name="Notas 7 17" xfId="6864"/>
    <cellStyle name="Notas 7 18" xfId="6865"/>
    <cellStyle name="Notas 7 19" xfId="6866"/>
    <cellStyle name="Notas 7 2" xfId="6867"/>
    <cellStyle name="Notas 7 20" xfId="6868"/>
    <cellStyle name="Notas 7 21" xfId="6869"/>
    <cellStyle name="Notas 7 22" xfId="6870"/>
    <cellStyle name="Notas 7 23" xfId="6871"/>
    <cellStyle name="Notas 7 3" xfId="6872"/>
    <cellStyle name="Notas 7 4" xfId="6873"/>
    <cellStyle name="Notas 7 5" xfId="6874"/>
    <cellStyle name="Notas 7 6" xfId="6875"/>
    <cellStyle name="Notas 7 7" xfId="6876"/>
    <cellStyle name="Notas 7 8" xfId="6877"/>
    <cellStyle name="Notas 7 9" xfId="6878"/>
    <cellStyle name="Notas 8" xfId="6879"/>
    <cellStyle name="Notas 8 1" xfId="6880"/>
    <cellStyle name="Notas 8 10" xfId="6881"/>
    <cellStyle name="Notas 8 11" xfId="6882"/>
    <cellStyle name="Notas 8 12" xfId="6883"/>
    <cellStyle name="Notas 8 13" xfId="6884"/>
    <cellStyle name="Notas 8 14" xfId="6885"/>
    <cellStyle name="Notas 8 15" xfId="6886"/>
    <cellStyle name="Notas 8 16" xfId="6887"/>
    <cellStyle name="Notas 8 17" xfId="6888"/>
    <cellStyle name="Notas 8 18" xfId="6889"/>
    <cellStyle name="Notas 8 19" xfId="6890"/>
    <cellStyle name="Notas 8 2" xfId="6891"/>
    <cellStyle name="Notas 8 20" xfId="6892"/>
    <cellStyle name="Notas 8 21" xfId="6893"/>
    <cellStyle name="Notas 8 22" xfId="6894"/>
    <cellStyle name="Notas 8 23" xfId="6895"/>
    <cellStyle name="Notas 8 3" xfId="6896"/>
    <cellStyle name="Notas 8 4" xfId="6897"/>
    <cellStyle name="Notas 8 5" xfId="6898"/>
    <cellStyle name="Notas 8 6" xfId="6899"/>
    <cellStyle name="Notas 8 7" xfId="6900"/>
    <cellStyle name="Notas 8 8" xfId="6901"/>
    <cellStyle name="Notas 8 9" xfId="6902"/>
    <cellStyle name="Notas 9" xfId="6903"/>
    <cellStyle name="Notas 9 1" xfId="6904"/>
    <cellStyle name="Notas 9 10" xfId="6905"/>
    <cellStyle name="Notas 9 11" xfId="6906"/>
    <cellStyle name="Notas 9 12" xfId="6907"/>
    <cellStyle name="Notas 9 13" xfId="6908"/>
    <cellStyle name="Notas 9 14" xfId="6909"/>
    <cellStyle name="Notas 9 15" xfId="6910"/>
    <cellStyle name="Notas 9 16" xfId="6911"/>
    <cellStyle name="Notas 9 17" xfId="6912"/>
    <cellStyle name="Notas 9 18" xfId="6913"/>
    <cellStyle name="Notas 9 19" xfId="6914"/>
    <cellStyle name="Notas 9 2" xfId="6915"/>
    <cellStyle name="Notas 9 20" xfId="6916"/>
    <cellStyle name="Notas 9 21" xfId="6917"/>
    <cellStyle name="Notas 9 22" xfId="6918"/>
    <cellStyle name="Notas 9 23" xfId="6919"/>
    <cellStyle name="Notas 9 3" xfId="6920"/>
    <cellStyle name="Notas 9 4" xfId="6921"/>
    <cellStyle name="Notas 9 5" xfId="6922"/>
    <cellStyle name="Notas 9 6" xfId="6923"/>
    <cellStyle name="Notas 9 7" xfId="6924"/>
    <cellStyle name="Notas 9 8" xfId="6925"/>
    <cellStyle name="Notas 9 9" xfId="6926"/>
    <cellStyle name="Num. cuadro" xfId="6927"/>
    <cellStyle name="Num. cuadro 2" xfId="6928"/>
    <cellStyle name="Num/Num" xfId="6929"/>
    <cellStyle name="Numero cuadro" xfId="6930"/>
    <cellStyle name="Pie" xfId="6931"/>
    <cellStyle name="Porcentaje" xfId="2" builtinId="5"/>
    <cellStyle name="Porcentaje 2" xfId="6932"/>
    <cellStyle name="Porcentaje 2 2" xfId="6933"/>
    <cellStyle name="Porcentaje 2 2 2" xfId="6934"/>
    <cellStyle name="Porcentaje 2 3" xfId="6935"/>
    <cellStyle name="Porcentaje 3" xfId="6936"/>
    <cellStyle name="Porcentaje 3 2" xfId="6937"/>
    <cellStyle name="Porcentaje 3 3" xfId="6938"/>
    <cellStyle name="Porcentaje 4" xfId="6939"/>
    <cellStyle name="Porcentaje 5" xfId="6940"/>
    <cellStyle name="Porcentaje 6" xfId="6941"/>
    <cellStyle name="Porcentual 2" xfId="6942"/>
    <cellStyle name="Porcentual 2 2" xfId="6943"/>
    <cellStyle name="Porcentual 2 3" xfId="6944"/>
    <cellStyle name="Porcentual 3" xfId="6945"/>
    <cellStyle name="Porcentual 3 2" xfId="6946"/>
    <cellStyle name="Porcentual 3 3" xfId="6947"/>
    <cellStyle name="Porcentual 4" xfId="6948"/>
    <cellStyle name="Punto" xfId="6949"/>
    <cellStyle name="Punto 2" xfId="6950"/>
    <cellStyle name="Punto0" xfId="6951"/>
    <cellStyle name="Punto0 2" xfId="6952"/>
    <cellStyle name="R00A" xfId="6953"/>
    <cellStyle name="R00B" xfId="6954"/>
    <cellStyle name="R00L" xfId="6955"/>
    <cellStyle name="R01A" xfId="6956"/>
    <cellStyle name="R01B" xfId="6957"/>
    <cellStyle name="R01H" xfId="6958"/>
    <cellStyle name="R01L" xfId="6959"/>
    <cellStyle name="R02A" xfId="6960"/>
    <cellStyle name="R02B" xfId="6961"/>
    <cellStyle name="R02H" xfId="6962"/>
    <cellStyle name="R02L" xfId="6963"/>
    <cellStyle name="R03A" xfId="6964"/>
    <cellStyle name="R03B" xfId="6965"/>
    <cellStyle name="R03H" xfId="6966"/>
    <cellStyle name="R03L" xfId="6967"/>
    <cellStyle name="R04A" xfId="6968"/>
    <cellStyle name="R04B" xfId="6969"/>
    <cellStyle name="R04H" xfId="6970"/>
    <cellStyle name="R04L" xfId="6971"/>
    <cellStyle name="R05A" xfId="6972"/>
    <cellStyle name="R05B" xfId="6973"/>
    <cellStyle name="R05H" xfId="6974"/>
    <cellStyle name="R05L" xfId="6975"/>
    <cellStyle name="R06A" xfId="6976"/>
    <cellStyle name="R06B" xfId="6977"/>
    <cellStyle name="R06H" xfId="6978"/>
    <cellStyle name="R06L" xfId="6979"/>
    <cellStyle name="R07A" xfId="6980"/>
    <cellStyle name="R07B" xfId="6981"/>
    <cellStyle name="R07H" xfId="6982"/>
    <cellStyle name="R07L" xfId="6983"/>
    <cellStyle name="Salida 1" xfId="6984"/>
    <cellStyle name="Salida 10" xfId="6985"/>
    <cellStyle name="Salida 10 1" xfId="6986"/>
    <cellStyle name="Salida 11" xfId="6987"/>
    <cellStyle name="Salida 12" xfId="6988"/>
    <cellStyle name="Salida 13" xfId="6989"/>
    <cellStyle name="Salida 2" xfId="6990"/>
    <cellStyle name="Salida 2 1" xfId="6991"/>
    <cellStyle name="Salida 2 2" xfId="6992"/>
    <cellStyle name="Salida 2 2 2" xfId="6993"/>
    <cellStyle name="Salida 2 3" xfId="6994"/>
    <cellStyle name="Salida 2 4" xfId="6995"/>
    <cellStyle name="Salida 3" xfId="6996"/>
    <cellStyle name="Salida 3 1" xfId="6997"/>
    <cellStyle name="Salida 3 2" xfId="6998"/>
    <cellStyle name="Salida 3 3" xfId="6999"/>
    <cellStyle name="Salida 4" xfId="7000"/>
    <cellStyle name="Salida 4 1" xfId="7001"/>
    <cellStyle name="Salida 4 2" xfId="7002"/>
    <cellStyle name="Salida 5" xfId="7003"/>
    <cellStyle name="Salida 5 1" xfId="7004"/>
    <cellStyle name="Salida 6" xfId="7005"/>
    <cellStyle name="Salida 6 1" xfId="7006"/>
    <cellStyle name="Salida 7" xfId="7007"/>
    <cellStyle name="Salida 7 1" xfId="7008"/>
    <cellStyle name="Salida 8" xfId="7009"/>
    <cellStyle name="Salida 8 1" xfId="7010"/>
    <cellStyle name="Salida 9" xfId="7011"/>
    <cellStyle name="Salida 9 1" xfId="7012"/>
    <cellStyle name="sangria_n1" xfId="7013"/>
    <cellStyle name="TableStyleLight1" xfId="7014"/>
    <cellStyle name="Texto de advertencia 1" xfId="7015"/>
    <cellStyle name="Texto de advertencia 10" xfId="7016"/>
    <cellStyle name="Texto de advertencia 10 1" xfId="7017"/>
    <cellStyle name="Texto de advertencia 11" xfId="7018"/>
    <cellStyle name="Texto de advertencia 12" xfId="7019"/>
    <cellStyle name="Texto de advertencia 13" xfId="7020"/>
    <cellStyle name="Texto de advertencia 2" xfId="7021"/>
    <cellStyle name="Texto de advertencia 2 1" xfId="7022"/>
    <cellStyle name="Texto de advertencia 2 2" xfId="7023"/>
    <cellStyle name="Texto de advertencia 2 2 2" xfId="7024"/>
    <cellStyle name="Texto de advertencia 2 3" xfId="7025"/>
    <cellStyle name="Texto de advertencia 2 4" xfId="7026"/>
    <cellStyle name="Texto de advertencia 3" xfId="7027"/>
    <cellStyle name="Texto de advertencia 3 1" xfId="7028"/>
    <cellStyle name="Texto de advertencia 3 2" xfId="7029"/>
    <cellStyle name="Texto de advertencia 3 3" xfId="7030"/>
    <cellStyle name="Texto de advertencia 4" xfId="7031"/>
    <cellStyle name="Texto de advertencia 4 1" xfId="7032"/>
    <cellStyle name="Texto de advertencia 5" xfId="7033"/>
    <cellStyle name="Texto de advertencia 5 1" xfId="7034"/>
    <cellStyle name="Texto de advertencia 6" xfId="7035"/>
    <cellStyle name="Texto de advertencia 6 1" xfId="7036"/>
    <cellStyle name="Texto de advertencia 7" xfId="7037"/>
    <cellStyle name="Texto de advertencia 7 1" xfId="7038"/>
    <cellStyle name="Texto de advertencia 8" xfId="7039"/>
    <cellStyle name="Texto de advertencia 8 1" xfId="7040"/>
    <cellStyle name="Texto de advertencia 9" xfId="7041"/>
    <cellStyle name="Texto de advertencia 9 1" xfId="7042"/>
    <cellStyle name="Texto explicativo 1" xfId="7043"/>
    <cellStyle name="Texto explicativo 10" xfId="7044"/>
    <cellStyle name="Texto explicativo 10 1" xfId="7045"/>
    <cellStyle name="Texto explicativo 11" xfId="7046"/>
    <cellStyle name="Texto explicativo 12" xfId="7047"/>
    <cellStyle name="Texto explicativo 13" xfId="7048"/>
    <cellStyle name="Texto explicativo 2" xfId="7049"/>
    <cellStyle name="Texto explicativo 2 1" xfId="7050"/>
    <cellStyle name="Texto explicativo 2 2" xfId="7051"/>
    <cellStyle name="Texto explicativo 2 2 2" xfId="7052"/>
    <cellStyle name="Texto explicativo 2 3" xfId="7053"/>
    <cellStyle name="Texto explicativo 2 4" xfId="7054"/>
    <cellStyle name="Texto explicativo 3" xfId="7055"/>
    <cellStyle name="Texto explicativo 3 1" xfId="7056"/>
    <cellStyle name="Texto explicativo 3 2" xfId="7057"/>
    <cellStyle name="Texto explicativo 3 3" xfId="7058"/>
    <cellStyle name="Texto explicativo 4" xfId="7059"/>
    <cellStyle name="Texto explicativo 4 1" xfId="7060"/>
    <cellStyle name="Texto explicativo 5" xfId="7061"/>
    <cellStyle name="Texto explicativo 5 1" xfId="7062"/>
    <cellStyle name="Texto explicativo 6" xfId="7063"/>
    <cellStyle name="Texto explicativo 6 1" xfId="7064"/>
    <cellStyle name="Texto explicativo 7" xfId="7065"/>
    <cellStyle name="Texto explicativo 7 1" xfId="7066"/>
    <cellStyle name="Texto explicativo 8" xfId="7067"/>
    <cellStyle name="Texto explicativo 8 1" xfId="7068"/>
    <cellStyle name="Texto explicativo 9" xfId="7069"/>
    <cellStyle name="Texto explicativo 9 1" xfId="7070"/>
    <cellStyle name="Titulo" xfId="7071"/>
    <cellStyle name="Título 1 1" xfId="7072"/>
    <cellStyle name="Título 1 10" xfId="7073"/>
    <cellStyle name="Título 1 10 1" xfId="7074"/>
    <cellStyle name="Título 1 11" xfId="7075"/>
    <cellStyle name="Título 1 12" xfId="7076"/>
    <cellStyle name="Título 1 13" xfId="7077"/>
    <cellStyle name="Título 1 2" xfId="7078"/>
    <cellStyle name="Título 1 2 1" xfId="7079"/>
    <cellStyle name="Título 1 2 2" xfId="7080"/>
    <cellStyle name="Título 1 2 2 2" xfId="7081"/>
    <cellStyle name="Título 1 2 3" xfId="7082"/>
    <cellStyle name="Título 1 2 4" xfId="7083"/>
    <cellStyle name="Título 1 3" xfId="7084"/>
    <cellStyle name="Título 1 3 1" xfId="7085"/>
    <cellStyle name="Título 1 3 2" xfId="7086"/>
    <cellStyle name="Título 1 3 3" xfId="7087"/>
    <cellStyle name="Título 1 4" xfId="7088"/>
    <cellStyle name="Título 1 4 1" xfId="7089"/>
    <cellStyle name="Título 1 5" xfId="7090"/>
    <cellStyle name="Título 1 5 1" xfId="7091"/>
    <cellStyle name="Título 1 6" xfId="7092"/>
    <cellStyle name="Título 1 6 1" xfId="7093"/>
    <cellStyle name="Título 1 7" xfId="7094"/>
    <cellStyle name="Título 1 7 1" xfId="7095"/>
    <cellStyle name="Título 1 8" xfId="7096"/>
    <cellStyle name="Título 1 8 1" xfId="7097"/>
    <cellStyle name="Título 1 9" xfId="7098"/>
    <cellStyle name="Título 1 9 1" xfId="7099"/>
    <cellStyle name="Título 10" xfId="7100"/>
    <cellStyle name="Título 10 1" xfId="7101"/>
    <cellStyle name="Título 11" xfId="7102"/>
    <cellStyle name="Título 11 1" xfId="7103"/>
    <cellStyle name="Título 12" xfId="7104"/>
    <cellStyle name="Título 12 1" xfId="7105"/>
    <cellStyle name="Título 13" xfId="7106"/>
    <cellStyle name="Título 14" xfId="7107"/>
    <cellStyle name="Título 15" xfId="7108"/>
    <cellStyle name="Título 2 1" xfId="7109"/>
    <cellStyle name="Título 2 10" xfId="7110"/>
    <cellStyle name="Título 2 10 1" xfId="7111"/>
    <cellStyle name="Título 2 11" xfId="7112"/>
    <cellStyle name="Título 2 12" xfId="7113"/>
    <cellStyle name="Título 2 13" xfId="7114"/>
    <cellStyle name="Título 2 2" xfId="7115"/>
    <cellStyle name="Título 2 2 1" xfId="7116"/>
    <cellStyle name="Título 2 2 2" xfId="7117"/>
    <cellStyle name="Título 2 2 2 2" xfId="7118"/>
    <cellStyle name="Título 2 2 3" xfId="7119"/>
    <cellStyle name="Título 2 2 4" xfId="7120"/>
    <cellStyle name="Título 2 3" xfId="7121"/>
    <cellStyle name="Título 2 3 1" xfId="7122"/>
    <cellStyle name="Título 2 3 2" xfId="7123"/>
    <cellStyle name="Título 2 3 3" xfId="7124"/>
    <cellStyle name="Título 2 4" xfId="7125"/>
    <cellStyle name="Título 2 4 1" xfId="7126"/>
    <cellStyle name="Título 2 5" xfId="7127"/>
    <cellStyle name="Título 2 5 1" xfId="7128"/>
    <cellStyle name="Título 2 6" xfId="7129"/>
    <cellStyle name="Título 2 6 1" xfId="7130"/>
    <cellStyle name="Título 2 7" xfId="7131"/>
    <cellStyle name="Título 2 7 1" xfId="7132"/>
    <cellStyle name="Título 2 8" xfId="7133"/>
    <cellStyle name="Título 2 8 1" xfId="7134"/>
    <cellStyle name="Título 2 9" xfId="7135"/>
    <cellStyle name="Título 2 9 1" xfId="7136"/>
    <cellStyle name="Título 3 1" xfId="7137"/>
    <cellStyle name="Título 3 10" xfId="7138"/>
    <cellStyle name="Título 3 10 1" xfId="7139"/>
    <cellStyle name="Título 3 11" xfId="7140"/>
    <cellStyle name="Título 3 12" xfId="7141"/>
    <cellStyle name="Título 3 13" xfId="7142"/>
    <cellStyle name="Título 3 2" xfId="7143"/>
    <cellStyle name="Título 3 2 1" xfId="7144"/>
    <cellStyle name="Título 3 2 2" xfId="7145"/>
    <cellStyle name="Título 3 2 2 2" xfId="7146"/>
    <cellStyle name="Título 3 2 3" xfId="7147"/>
    <cellStyle name="Título 3 2 4" xfId="7148"/>
    <cellStyle name="Título 3 3" xfId="7149"/>
    <cellStyle name="Título 3 3 1" xfId="7150"/>
    <cellStyle name="Título 3 3 2" xfId="7151"/>
    <cellStyle name="Título 3 3 3" xfId="7152"/>
    <cellStyle name="Título 3 4" xfId="7153"/>
    <cellStyle name="Título 3 4 1" xfId="7154"/>
    <cellStyle name="Título 3 5" xfId="7155"/>
    <cellStyle name="Título 3 5 1" xfId="7156"/>
    <cellStyle name="Título 3 6" xfId="7157"/>
    <cellStyle name="Título 3 6 1" xfId="7158"/>
    <cellStyle name="Título 3 7" xfId="7159"/>
    <cellStyle name="Título 3 7 1" xfId="7160"/>
    <cellStyle name="Título 3 8" xfId="7161"/>
    <cellStyle name="Título 3 8 1" xfId="7162"/>
    <cellStyle name="Título 3 9" xfId="7163"/>
    <cellStyle name="Título 3 9 1" xfId="7164"/>
    <cellStyle name="Título 4" xfId="7165"/>
    <cellStyle name="Título 4 1" xfId="7166"/>
    <cellStyle name="Título 4 2" xfId="7167"/>
    <cellStyle name="Título 4 2 2" xfId="7168"/>
    <cellStyle name="Título 4 3" xfId="7169"/>
    <cellStyle name="Título 4 4" xfId="7170"/>
    <cellStyle name="Título 5" xfId="7171"/>
    <cellStyle name="Título 5 1" xfId="7172"/>
    <cellStyle name="Título 5 2" xfId="7173"/>
    <cellStyle name="Título 5 3" xfId="7174"/>
    <cellStyle name="Título 6" xfId="7175"/>
    <cellStyle name="Título 6 1" xfId="7176"/>
    <cellStyle name="Título 7" xfId="7177"/>
    <cellStyle name="Título 7 1" xfId="7178"/>
    <cellStyle name="Título 8" xfId="7179"/>
    <cellStyle name="Título 8 1" xfId="7180"/>
    <cellStyle name="Título 9" xfId="7181"/>
    <cellStyle name="Título 9 1" xfId="7182"/>
    <cellStyle name="Titulo_c09_04" xfId="7183"/>
    <cellStyle name="Total 1" xfId="7184"/>
    <cellStyle name="Total 10" xfId="7185"/>
    <cellStyle name="Total 10 1" xfId="7186"/>
    <cellStyle name="Total 11" xfId="7187"/>
    <cellStyle name="Total 12" xfId="7188"/>
    <cellStyle name="Total 13" xfId="7189"/>
    <cellStyle name="Total 2" xfId="7190"/>
    <cellStyle name="Total 2 1" xfId="7191"/>
    <cellStyle name="Total 2 10" xfId="7192"/>
    <cellStyle name="Total 2 10 2" xfId="7193"/>
    <cellStyle name="Total 2 10 3" xfId="7194"/>
    <cellStyle name="Total 2 11" xfId="7195"/>
    <cellStyle name="Total 2 11 2" xfId="7196"/>
    <cellStyle name="Total 2 11 3" xfId="7197"/>
    <cellStyle name="Total 2 12" xfId="7198"/>
    <cellStyle name="Total 2 13" xfId="7199"/>
    <cellStyle name="Total 2 2" xfId="7200"/>
    <cellStyle name="Total 2 2 2" xfId="7201"/>
    <cellStyle name="Total 2 2 2 2" xfId="7202"/>
    <cellStyle name="Total 2 2 3" xfId="7203"/>
    <cellStyle name="Total 2 2 4" xfId="7204"/>
    <cellStyle name="Total 2 3" xfId="7205"/>
    <cellStyle name="Total 2 3 2" xfId="7206"/>
    <cellStyle name="Total 2 3 3" xfId="7207"/>
    <cellStyle name="Total 2 4" xfId="7208"/>
    <cellStyle name="Total 2 4 2" xfId="7209"/>
    <cellStyle name="Total 2 4 3" xfId="7210"/>
    <cellStyle name="Total 2 5" xfId="7211"/>
    <cellStyle name="Total 2 5 2" xfId="7212"/>
    <cellStyle name="Total 2 5 3" xfId="7213"/>
    <cellStyle name="Total 2 6" xfId="7214"/>
    <cellStyle name="Total 2 6 2" xfId="7215"/>
    <cellStyle name="Total 2 6 3" xfId="7216"/>
    <cellStyle name="Total 2 7" xfId="7217"/>
    <cellStyle name="Total 2 7 2" xfId="7218"/>
    <cellStyle name="Total 2 7 3" xfId="7219"/>
    <cellStyle name="Total 2 8" xfId="7220"/>
    <cellStyle name="Total 2 8 2" xfId="7221"/>
    <cellStyle name="Total 2 8 3" xfId="7222"/>
    <cellStyle name="Total 2 9" xfId="7223"/>
    <cellStyle name="Total 2 9 2" xfId="7224"/>
    <cellStyle name="Total 2 9 3" xfId="7225"/>
    <cellStyle name="Total 3" xfId="7226"/>
    <cellStyle name="Total 3 1" xfId="7227"/>
    <cellStyle name="Total 3 2" xfId="7228"/>
    <cellStyle name="Total 3 3" xfId="7229"/>
    <cellStyle name="Total 4" xfId="7230"/>
    <cellStyle name="Total 4 1" xfId="7231"/>
    <cellStyle name="Total 5" xfId="7232"/>
    <cellStyle name="Total 5 1" xfId="7233"/>
    <cellStyle name="Total 6" xfId="7234"/>
    <cellStyle name="Total 6 1" xfId="7235"/>
    <cellStyle name="Total 7" xfId="7236"/>
    <cellStyle name="Total 7 1" xfId="7237"/>
    <cellStyle name="Total 8" xfId="7238"/>
    <cellStyle name="Total 8 1" xfId="7239"/>
    <cellStyle name="Total 9" xfId="7240"/>
    <cellStyle name="Total 9 1" xfId="72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1"/>
  <sheetViews>
    <sheetView tabSelected="1" zoomScaleNormal="100" zoomScaleSheetLayoutView="55" workbookViewId="0">
      <selection sqref="A1:L1"/>
    </sheetView>
  </sheetViews>
  <sheetFormatPr baseColWidth="10" defaultRowHeight="15" customHeight="1"/>
  <cols>
    <col min="1" max="1" width="6.59765625" bestFit="1" customWidth="1"/>
    <col min="2" max="2" width="11.19921875" style="6"/>
    <col min="3" max="3" width="41" style="15" customWidth="1"/>
    <col min="4" max="4" width="13.5" style="3" bestFit="1" customWidth="1"/>
    <col min="5" max="5" width="13.796875" style="3" bestFit="1" customWidth="1"/>
    <col min="6" max="6" width="11.19921875" style="4"/>
    <col min="7" max="7" width="11.19921875" style="5"/>
    <col min="8" max="8" width="11.19921875" style="6"/>
    <col min="9" max="9" width="13.5" style="6" customWidth="1"/>
    <col min="10" max="10" width="13.5" customWidth="1"/>
    <col min="11" max="11" width="17.69921875" style="7" bestFit="1" customWidth="1"/>
    <col min="12" max="12" width="17.8984375" style="7" bestFit="1" customWidth="1"/>
  </cols>
  <sheetData>
    <row r="1" spans="1:13" ht="36" customHeight="1">
      <c r="A1" s="34" t="s">
        <v>1287</v>
      </c>
      <c r="B1" s="34"/>
      <c r="C1" s="34"/>
      <c r="D1" s="34"/>
      <c r="E1" s="34"/>
      <c r="F1" s="34"/>
      <c r="G1" s="34"/>
      <c r="H1" s="34"/>
      <c r="I1" s="34"/>
      <c r="J1" s="34"/>
      <c r="K1" s="34"/>
      <c r="L1" s="34"/>
    </row>
    <row r="2" spans="1:13" ht="15" customHeight="1">
      <c r="A2" s="1"/>
      <c r="B2" s="2"/>
      <c r="C2" s="1"/>
    </row>
    <row r="3" spans="1:13" ht="33" customHeight="1">
      <c r="A3" s="35" t="s">
        <v>0</v>
      </c>
      <c r="B3" s="35"/>
      <c r="C3" s="35"/>
      <c r="D3" s="36"/>
      <c r="E3" s="36"/>
      <c r="F3" s="36"/>
      <c r="G3" s="36"/>
      <c r="H3" s="36"/>
      <c r="I3" s="36"/>
      <c r="J3" s="36"/>
      <c r="K3" s="36"/>
      <c r="L3" s="36"/>
    </row>
    <row r="4" spans="1:13" ht="36.75" customHeight="1">
      <c r="A4" s="35" t="s">
        <v>1</v>
      </c>
      <c r="B4" s="35"/>
      <c r="C4" s="35"/>
      <c r="D4" s="36"/>
      <c r="E4" s="36"/>
      <c r="F4" s="36"/>
      <c r="G4" s="36"/>
      <c r="H4" s="36"/>
      <c r="I4" s="36"/>
      <c r="J4" s="36"/>
      <c r="K4" s="36"/>
      <c r="L4" s="36"/>
    </row>
    <row r="6" spans="1:13" ht="95.25" customHeight="1">
      <c r="A6" s="37" t="s">
        <v>2</v>
      </c>
      <c r="B6" s="38"/>
      <c r="C6" s="38"/>
      <c r="D6" s="38"/>
      <c r="E6" s="38"/>
      <c r="F6" s="38"/>
      <c r="G6" s="38"/>
      <c r="H6" s="38"/>
      <c r="I6" s="38"/>
      <c r="J6" s="38"/>
      <c r="K6" s="38"/>
      <c r="L6" s="38"/>
    </row>
    <row r="8" spans="1:13" s="8" customFormat="1" ht="77.25" customHeight="1">
      <c r="A8" s="16" t="s">
        <v>3</v>
      </c>
      <c r="B8" s="16" t="s">
        <v>4</v>
      </c>
      <c r="C8" s="16" t="s">
        <v>5</v>
      </c>
      <c r="D8" s="16" t="s">
        <v>6</v>
      </c>
      <c r="E8" s="16" t="s">
        <v>7</v>
      </c>
      <c r="F8" s="16" t="s">
        <v>8</v>
      </c>
      <c r="G8" s="16" t="s">
        <v>9</v>
      </c>
      <c r="H8" s="16" t="s">
        <v>10</v>
      </c>
      <c r="I8" s="16" t="s">
        <v>11</v>
      </c>
      <c r="J8" s="16" t="s">
        <v>12</v>
      </c>
      <c r="K8" s="16" t="s">
        <v>13</v>
      </c>
      <c r="L8" s="16" t="s">
        <v>14</v>
      </c>
    </row>
    <row r="9" spans="1:13" ht="15" customHeight="1">
      <c r="A9" s="20">
        <v>1</v>
      </c>
      <c r="B9" s="20" t="s">
        <v>21</v>
      </c>
      <c r="C9" s="21" t="s">
        <v>22</v>
      </c>
      <c r="D9" s="23">
        <v>35894381</v>
      </c>
      <c r="E9" s="23">
        <v>89735946</v>
      </c>
      <c r="F9" s="24">
        <v>2.19</v>
      </c>
      <c r="G9" s="17">
        <v>1.4999999999999999E-2</v>
      </c>
      <c r="H9" s="20">
        <f t="shared" ref="H9:H72" si="0">F9*G9</f>
        <v>3.2849999999999997E-2</v>
      </c>
      <c r="I9" s="22">
        <f t="shared" ref="I9:I72" si="1">F9-H9</f>
        <v>2.1571500000000001</v>
      </c>
      <c r="J9" s="22">
        <f t="shared" ref="J9:J72" si="2">TRUNC(I9,2)</f>
        <v>2.15</v>
      </c>
      <c r="K9" s="18">
        <f t="shared" ref="K9:K72" si="3">D9*J9</f>
        <v>77172919.149999991</v>
      </c>
      <c r="L9" s="18">
        <f t="shared" ref="L9:L72" si="4">E9*J9</f>
        <v>192932283.90000001</v>
      </c>
      <c r="M9" s="19"/>
    </row>
    <row r="10" spans="1:13" ht="15" customHeight="1">
      <c r="A10" s="20">
        <f>A9+1</f>
        <v>2</v>
      </c>
      <c r="B10" s="20" t="s">
        <v>23</v>
      </c>
      <c r="C10" s="21" t="s">
        <v>24</v>
      </c>
      <c r="D10" s="23">
        <v>20384239</v>
      </c>
      <c r="E10" s="23">
        <v>50960591</v>
      </c>
      <c r="F10" s="24">
        <v>4.4800000000000004</v>
      </c>
      <c r="G10" s="17"/>
      <c r="H10" s="20">
        <f t="shared" si="0"/>
        <v>0</v>
      </c>
      <c r="I10" s="22">
        <f t="shared" si="1"/>
        <v>4.4800000000000004</v>
      </c>
      <c r="J10" s="22">
        <f t="shared" si="2"/>
        <v>4.4800000000000004</v>
      </c>
      <c r="K10" s="18">
        <f t="shared" si="3"/>
        <v>91321390.720000014</v>
      </c>
      <c r="L10" s="18">
        <f t="shared" si="4"/>
        <v>228303447.68000001</v>
      </c>
      <c r="M10" s="19"/>
    </row>
    <row r="11" spans="1:13" ht="15" customHeight="1">
      <c r="A11" s="20">
        <f t="shared" ref="A11:A74" si="5">A10+1</f>
        <v>3</v>
      </c>
      <c r="B11" s="20" t="s">
        <v>25</v>
      </c>
      <c r="C11" s="21" t="s">
        <v>26</v>
      </c>
      <c r="D11" s="23">
        <v>14114414</v>
      </c>
      <c r="E11" s="23">
        <v>35286031</v>
      </c>
      <c r="F11" s="24">
        <v>3.23</v>
      </c>
      <c r="G11" s="17"/>
      <c r="H11" s="20">
        <f t="shared" si="0"/>
        <v>0</v>
      </c>
      <c r="I11" s="22">
        <f t="shared" si="1"/>
        <v>3.23</v>
      </c>
      <c r="J11" s="22">
        <f t="shared" si="2"/>
        <v>3.23</v>
      </c>
      <c r="K11" s="18">
        <f t="shared" si="3"/>
        <v>45589557.219999999</v>
      </c>
      <c r="L11" s="18">
        <f t="shared" si="4"/>
        <v>113973880.13</v>
      </c>
      <c r="M11" s="19"/>
    </row>
    <row r="12" spans="1:13" ht="15" customHeight="1">
      <c r="A12" s="20">
        <f t="shared" si="5"/>
        <v>4</v>
      </c>
      <c r="B12" s="20" t="s">
        <v>27</v>
      </c>
      <c r="C12" s="21" t="s">
        <v>28</v>
      </c>
      <c r="D12" s="23">
        <v>8937867</v>
      </c>
      <c r="E12" s="23">
        <v>22344664</v>
      </c>
      <c r="F12" s="24">
        <v>9.7799999999999994</v>
      </c>
      <c r="G12" s="17"/>
      <c r="H12" s="20">
        <f t="shared" si="0"/>
        <v>0</v>
      </c>
      <c r="I12" s="22">
        <f t="shared" si="1"/>
        <v>9.7799999999999994</v>
      </c>
      <c r="J12" s="22">
        <f t="shared" si="2"/>
        <v>9.7799999999999994</v>
      </c>
      <c r="K12" s="18">
        <f t="shared" si="3"/>
        <v>87412339.25999999</v>
      </c>
      <c r="L12" s="18">
        <f t="shared" si="4"/>
        <v>218530813.91999999</v>
      </c>
      <c r="M12" s="19"/>
    </row>
    <row r="13" spans="1:13" ht="15" customHeight="1">
      <c r="A13" s="20">
        <f t="shared" si="5"/>
        <v>5</v>
      </c>
      <c r="B13" s="20" t="s">
        <v>29</v>
      </c>
      <c r="C13" s="21" t="s">
        <v>30</v>
      </c>
      <c r="D13" s="23">
        <v>8704736</v>
      </c>
      <c r="E13" s="23">
        <v>21761832</v>
      </c>
      <c r="F13" s="24">
        <v>5.18</v>
      </c>
      <c r="G13" s="17"/>
      <c r="H13" s="20">
        <f t="shared" si="0"/>
        <v>0</v>
      </c>
      <c r="I13" s="22">
        <f t="shared" si="1"/>
        <v>5.18</v>
      </c>
      <c r="J13" s="22">
        <f t="shared" si="2"/>
        <v>5.18</v>
      </c>
      <c r="K13" s="18">
        <f t="shared" si="3"/>
        <v>45090532.479999997</v>
      </c>
      <c r="L13" s="18">
        <f t="shared" si="4"/>
        <v>112726289.75999999</v>
      </c>
      <c r="M13" s="19"/>
    </row>
    <row r="14" spans="1:13" ht="15" customHeight="1">
      <c r="A14" s="20">
        <f t="shared" si="5"/>
        <v>6</v>
      </c>
      <c r="B14" s="20" t="s">
        <v>31</v>
      </c>
      <c r="C14" s="21" t="s">
        <v>32</v>
      </c>
      <c r="D14" s="23">
        <v>8230429</v>
      </c>
      <c r="E14" s="23">
        <v>20576067</v>
      </c>
      <c r="F14" s="24">
        <v>4.49</v>
      </c>
      <c r="G14" s="17"/>
      <c r="H14" s="20">
        <f t="shared" si="0"/>
        <v>0</v>
      </c>
      <c r="I14" s="22">
        <f t="shared" si="1"/>
        <v>4.49</v>
      </c>
      <c r="J14" s="22">
        <f t="shared" si="2"/>
        <v>4.49</v>
      </c>
      <c r="K14" s="18">
        <f t="shared" si="3"/>
        <v>36954626.210000001</v>
      </c>
      <c r="L14" s="18">
        <f t="shared" si="4"/>
        <v>92386540.829999998</v>
      </c>
      <c r="M14" s="19"/>
    </row>
    <row r="15" spans="1:13" ht="15" customHeight="1">
      <c r="A15" s="20">
        <f t="shared" si="5"/>
        <v>7</v>
      </c>
      <c r="B15" s="20" t="s">
        <v>33</v>
      </c>
      <c r="C15" s="21" t="s">
        <v>34</v>
      </c>
      <c r="D15" s="23">
        <v>7621952</v>
      </c>
      <c r="E15" s="23">
        <v>19054875</v>
      </c>
      <c r="F15" s="24">
        <v>9.33</v>
      </c>
      <c r="G15" s="17"/>
      <c r="H15" s="20">
        <f t="shared" si="0"/>
        <v>0</v>
      </c>
      <c r="I15" s="22">
        <f t="shared" si="1"/>
        <v>9.33</v>
      </c>
      <c r="J15" s="22">
        <f t="shared" si="2"/>
        <v>9.33</v>
      </c>
      <c r="K15" s="18">
        <f t="shared" si="3"/>
        <v>71112812.159999996</v>
      </c>
      <c r="L15" s="18">
        <f t="shared" si="4"/>
        <v>177781983.75</v>
      </c>
      <c r="M15" s="19"/>
    </row>
    <row r="16" spans="1:13" ht="15" customHeight="1">
      <c r="A16" s="20">
        <f t="shared" si="5"/>
        <v>8</v>
      </c>
      <c r="B16" s="20" t="s">
        <v>35</v>
      </c>
      <c r="C16" s="21" t="s">
        <v>36</v>
      </c>
      <c r="D16" s="23">
        <v>7244276</v>
      </c>
      <c r="E16" s="23">
        <v>18110688</v>
      </c>
      <c r="F16" s="24">
        <v>10.37</v>
      </c>
      <c r="G16" s="17"/>
      <c r="H16" s="20">
        <f t="shared" si="0"/>
        <v>0</v>
      </c>
      <c r="I16" s="22">
        <f t="shared" si="1"/>
        <v>10.37</v>
      </c>
      <c r="J16" s="22">
        <f t="shared" si="2"/>
        <v>10.37</v>
      </c>
      <c r="K16" s="18">
        <f t="shared" si="3"/>
        <v>75123142.11999999</v>
      </c>
      <c r="L16" s="18">
        <f t="shared" si="4"/>
        <v>187807834.55999997</v>
      </c>
      <c r="M16" s="19"/>
    </row>
    <row r="17" spans="1:13" ht="15" customHeight="1">
      <c r="A17" s="20">
        <f t="shared" si="5"/>
        <v>9</v>
      </c>
      <c r="B17" s="20" t="s">
        <v>37</v>
      </c>
      <c r="C17" s="21" t="s">
        <v>38</v>
      </c>
      <c r="D17" s="23">
        <v>6655828</v>
      </c>
      <c r="E17" s="23">
        <v>16639568</v>
      </c>
      <c r="F17" s="24">
        <v>3.09</v>
      </c>
      <c r="G17" s="17"/>
      <c r="H17" s="20">
        <f t="shared" si="0"/>
        <v>0</v>
      </c>
      <c r="I17" s="22">
        <f t="shared" si="1"/>
        <v>3.09</v>
      </c>
      <c r="J17" s="22">
        <f t="shared" si="2"/>
        <v>3.09</v>
      </c>
      <c r="K17" s="18">
        <f t="shared" si="3"/>
        <v>20566508.52</v>
      </c>
      <c r="L17" s="18">
        <f t="shared" si="4"/>
        <v>51416265.119999997</v>
      </c>
      <c r="M17" s="19"/>
    </row>
    <row r="18" spans="1:13" ht="15" customHeight="1">
      <c r="A18" s="20">
        <f t="shared" si="5"/>
        <v>10</v>
      </c>
      <c r="B18" s="20" t="s">
        <v>39</v>
      </c>
      <c r="C18" s="21" t="s">
        <v>40</v>
      </c>
      <c r="D18" s="23">
        <v>6504726</v>
      </c>
      <c r="E18" s="23">
        <v>16261814</v>
      </c>
      <c r="F18" s="24">
        <v>4.12</v>
      </c>
      <c r="G18" s="17"/>
      <c r="H18" s="20">
        <f t="shared" si="0"/>
        <v>0</v>
      </c>
      <c r="I18" s="22">
        <f t="shared" si="1"/>
        <v>4.12</v>
      </c>
      <c r="J18" s="22">
        <f t="shared" si="2"/>
        <v>4.12</v>
      </c>
      <c r="K18" s="18">
        <f t="shared" si="3"/>
        <v>26799471.120000001</v>
      </c>
      <c r="L18" s="18">
        <f t="shared" si="4"/>
        <v>66998673.68</v>
      </c>
      <c r="M18" s="19"/>
    </row>
    <row r="19" spans="1:13" ht="15" customHeight="1">
      <c r="A19" s="20">
        <f t="shared" si="5"/>
        <v>11</v>
      </c>
      <c r="B19" s="20" t="s">
        <v>41</v>
      </c>
      <c r="C19" s="21" t="s">
        <v>42</v>
      </c>
      <c r="D19" s="23">
        <v>6455641</v>
      </c>
      <c r="E19" s="23">
        <v>16139095</v>
      </c>
      <c r="F19" s="24">
        <v>8.02</v>
      </c>
      <c r="G19" s="17"/>
      <c r="H19" s="20">
        <f t="shared" si="0"/>
        <v>0</v>
      </c>
      <c r="I19" s="22">
        <f t="shared" si="1"/>
        <v>8.02</v>
      </c>
      <c r="J19" s="22">
        <f t="shared" si="2"/>
        <v>8.02</v>
      </c>
      <c r="K19" s="18">
        <f t="shared" si="3"/>
        <v>51774240.82</v>
      </c>
      <c r="L19" s="18">
        <f t="shared" si="4"/>
        <v>129435541.89999999</v>
      </c>
      <c r="M19" s="19"/>
    </row>
    <row r="20" spans="1:13" ht="15" customHeight="1">
      <c r="A20" s="20">
        <f t="shared" si="5"/>
        <v>12</v>
      </c>
      <c r="B20" s="20" t="s">
        <v>43</v>
      </c>
      <c r="C20" s="21" t="s">
        <v>44</v>
      </c>
      <c r="D20" s="23">
        <v>6272068</v>
      </c>
      <c r="E20" s="23">
        <v>15680164</v>
      </c>
      <c r="F20" s="24">
        <v>4.1900000000000004</v>
      </c>
      <c r="G20" s="17"/>
      <c r="H20" s="20">
        <f t="shared" si="0"/>
        <v>0</v>
      </c>
      <c r="I20" s="22">
        <f t="shared" si="1"/>
        <v>4.1900000000000004</v>
      </c>
      <c r="J20" s="22">
        <f t="shared" si="2"/>
        <v>4.1900000000000004</v>
      </c>
      <c r="K20" s="18">
        <f t="shared" si="3"/>
        <v>26279964.920000002</v>
      </c>
      <c r="L20" s="18">
        <f t="shared" si="4"/>
        <v>65699887.160000004</v>
      </c>
      <c r="M20" s="19"/>
    </row>
    <row r="21" spans="1:13" ht="15" customHeight="1">
      <c r="A21" s="20">
        <f t="shared" si="5"/>
        <v>13</v>
      </c>
      <c r="B21" s="20" t="s">
        <v>45</v>
      </c>
      <c r="C21" s="21" t="s">
        <v>46</v>
      </c>
      <c r="D21" s="23">
        <v>5741386</v>
      </c>
      <c r="E21" s="23">
        <v>14353459</v>
      </c>
      <c r="F21" s="24">
        <v>7.34</v>
      </c>
      <c r="G21" s="17"/>
      <c r="H21" s="20">
        <f t="shared" si="0"/>
        <v>0</v>
      </c>
      <c r="I21" s="22">
        <f t="shared" si="1"/>
        <v>7.34</v>
      </c>
      <c r="J21" s="22">
        <f t="shared" si="2"/>
        <v>7.34</v>
      </c>
      <c r="K21" s="18">
        <f t="shared" si="3"/>
        <v>42141773.240000002</v>
      </c>
      <c r="L21" s="18">
        <f t="shared" si="4"/>
        <v>105354389.06</v>
      </c>
      <c r="M21" s="19"/>
    </row>
    <row r="22" spans="1:13" ht="15" customHeight="1">
      <c r="A22" s="20">
        <f t="shared" si="5"/>
        <v>14</v>
      </c>
      <c r="B22" s="20" t="s">
        <v>47</v>
      </c>
      <c r="C22" s="21" t="s">
        <v>48</v>
      </c>
      <c r="D22" s="23">
        <v>5404437</v>
      </c>
      <c r="E22" s="23">
        <v>13511087</v>
      </c>
      <c r="F22" s="24">
        <v>3.59</v>
      </c>
      <c r="G22" s="17"/>
      <c r="H22" s="20">
        <f t="shared" si="0"/>
        <v>0</v>
      </c>
      <c r="I22" s="22">
        <f t="shared" si="1"/>
        <v>3.59</v>
      </c>
      <c r="J22" s="22">
        <f t="shared" si="2"/>
        <v>3.59</v>
      </c>
      <c r="K22" s="18">
        <f t="shared" si="3"/>
        <v>19401928.829999998</v>
      </c>
      <c r="L22" s="18">
        <f t="shared" si="4"/>
        <v>48504802.329999998</v>
      </c>
      <c r="M22" s="19"/>
    </row>
    <row r="23" spans="1:13" ht="15" customHeight="1">
      <c r="A23" s="20">
        <f t="shared" si="5"/>
        <v>15</v>
      </c>
      <c r="B23" s="20" t="s">
        <v>49</v>
      </c>
      <c r="C23" s="21" t="s">
        <v>50</v>
      </c>
      <c r="D23" s="23">
        <v>5208647</v>
      </c>
      <c r="E23" s="23">
        <v>13021610</v>
      </c>
      <c r="F23" s="24">
        <v>7.18</v>
      </c>
      <c r="G23" s="17"/>
      <c r="H23" s="20">
        <f t="shared" si="0"/>
        <v>0</v>
      </c>
      <c r="I23" s="22">
        <f t="shared" si="1"/>
        <v>7.18</v>
      </c>
      <c r="J23" s="22">
        <f t="shared" si="2"/>
        <v>7.18</v>
      </c>
      <c r="K23" s="18">
        <f t="shared" si="3"/>
        <v>37398085.460000001</v>
      </c>
      <c r="L23" s="18">
        <f t="shared" si="4"/>
        <v>93495159.799999997</v>
      </c>
      <c r="M23" s="19"/>
    </row>
    <row r="24" spans="1:13" ht="15" customHeight="1">
      <c r="A24" s="20">
        <f t="shared" si="5"/>
        <v>16</v>
      </c>
      <c r="B24" s="20" t="s">
        <v>51</v>
      </c>
      <c r="C24" s="21" t="s">
        <v>52</v>
      </c>
      <c r="D24" s="23">
        <v>5186918</v>
      </c>
      <c r="E24" s="23">
        <v>12967291</v>
      </c>
      <c r="F24" s="24">
        <v>7.49</v>
      </c>
      <c r="G24" s="17"/>
      <c r="H24" s="20">
        <f t="shared" si="0"/>
        <v>0</v>
      </c>
      <c r="I24" s="22">
        <f t="shared" si="1"/>
        <v>7.49</v>
      </c>
      <c r="J24" s="22">
        <f t="shared" si="2"/>
        <v>7.49</v>
      </c>
      <c r="K24" s="18">
        <f t="shared" si="3"/>
        <v>38850015.82</v>
      </c>
      <c r="L24" s="18">
        <f t="shared" si="4"/>
        <v>97125009.590000004</v>
      </c>
      <c r="M24" s="19"/>
    </row>
    <row r="25" spans="1:13" ht="15" customHeight="1">
      <c r="A25" s="20">
        <f t="shared" si="5"/>
        <v>17</v>
      </c>
      <c r="B25" s="20" t="s">
        <v>53</v>
      </c>
      <c r="C25" s="21" t="s">
        <v>54</v>
      </c>
      <c r="D25" s="23">
        <v>4967096</v>
      </c>
      <c r="E25" s="23">
        <v>12417736</v>
      </c>
      <c r="F25" s="24">
        <v>2.9</v>
      </c>
      <c r="G25" s="17"/>
      <c r="H25" s="20">
        <f t="shared" si="0"/>
        <v>0</v>
      </c>
      <c r="I25" s="22">
        <f t="shared" si="1"/>
        <v>2.9</v>
      </c>
      <c r="J25" s="22">
        <f t="shared" si="2"/>
        <v>2.9</v>
      </c>
      <c r="K25" s="18">
        <f t="shared" si="3"/>
        <v>14404578.4</v>
      </c>
      <c r="L25" s="18">
        <f t="shared" si="4"/>
        <v>36011434.399999999</v>
      </c>
      <c r="M25" s="19"/>
    </row>
    <row r="26" spans="1:13" ht="15" customHeight="1">
      <c r="A26" s="20">
        <f t="shared" si="5"/>
        <v>18</v>
      </c>
      <c r="B26" s="20" t="s">
        <v>55</v>
      </c>
      <c r="C26" s="21" t="s">
        <v>56</v>
      </c>
      <c r="D26" s="23">
        <v>4478265</v>
      </c>
      <c r="E26" s="23">
        <v>11195654</v>
      </c>
      <c r="F26" s="24">
        <v>3.34</v>
      </c>
      <c r="G26" s="17"/>
      <c r="H26" s="20">
        <f t="shared" si="0"/>
        <v>0</v>
      </c>
      <c r="I26" s="22">
        <f t="shared" si="1"/>
        <v>3.34</v>
      </c>
      <c r="J26" s="22">
        <f t="shared" si="2"/>
        <v>3.34</v>
      </c>
      <c r="K26" s="18">
        <f t="shared" si="3"/>
        <v>14957405.1</v>
      </c>
      <c r="L26" s="18">
        <f t="shared" si="4"/>
        <v>37393484.359999999</v>
      </c>
      <c r="M26" s="19"/>
    </row>
    <row r="27" spans="1:13" ht="15" customHeight="1">
      <c r="A27" s="20">
        <f t="shared" si="5"/>
        <v>19</v>
      </c>
      <c r="B27" s="20" t="s">
        <v>57</v>
      </c>
      <c r="C27" s="21" t="s">
        <v>58</v>
      </c>
      <c r="D27" s="23">
        <v>4462183</v>
      </c>
      <c r="E27" s="23">
        <v>11155452</v>
      </c>
      <c r="F27" s="24">
        <v>8.93</v>
      </c>
      <c r="G27" s="17"/>
      <c r="H27" s="20">
        <f t="shared" si="0"/>
        <v>0</v>
      </c>
      <c r="I27" s="22">
        <f t="shared" si="1"/>
        <v>8.93</v>
      </c>
      <c r="J27" s="22">
        <f t="shared" si="2"/>
        <v>8.93</v>
      </c>
      <c r="K27" s="18">
        <f t="shared" si="3"/>
        <v>39847294.189999998</v>
      </c>
      <c r="L27" s="18">
        <f t="shared" si="4"/>
        <v>99618186.359999999</v>
      </c>
      <c r="M27" s="19"/>
    </row>
    <row r="28" spans="1:13" ht="15" customHeight="1">
      <c r="A28" s="20">
        <f t="shared" si="5"/>
        <v>20</v>
      </c>
      <c r="B28" s="20" t="s">
        <v>59</v>
      </c>
      <c r="C28" s="21" t="s">
        <v>60</v>
      </c>
      <c r="D28" s="23">
        <v>3969802</v>
      </c>
      <c r="E28" s="23">
        <v>9924499</v>
      </c>
      <c r="F28" s="24">
        <v>8.84</v>
      </c>
      <c r="G28" s="17"/>
      <c r="H28" s="20">
        <f t="shared" si="0"/>
        <v>0</v>
      </c>
      <c r="I28" s="22">
        <f t="shared" si="1"/>
        <v>8.84</v>
      </c>
      <c r="J28" s="22">
        <f t="shared" si="2"/>
        <v>8.84</v>
      </c>
      <c r="K28" s="18">
        <f t="shared" si="3"/>
        <v>35093049.68</v>
      </c>
      <c r="L28" s="18">
        <f t="shared" si="4"/>
        <v>87732571.159999996</v>
      </c>
      <c r="M28" s="19"/>
    </row>
    <row r="29" spans="1:13" ht="15" customHeight="1">
      <c r="A29" s="20">
        <f t="shared" si="5"/>
        <v>21</v>
      </c>
      <c r="B29" s="20" t="s">
        <v>61</v>
      </c>
      <c r="C29" s="21" t="s">
        <v>62</v>
      </c>
      <c r="D29" s="23">
        <v>3860554</v>
      </c>
      <c r="E29" s="23">
        <v>9651383</v>
      </c>
      <c r="F29" s="24">
        <v>5.29</v>
      </c>
      <c r="G29" s="17"/>
      <c r="H29" s="20">
        <f t="shared" si="0"/>
        <v>0</v>
      </c>
      <c r="I29" s="22">
        <f t="shared" si="1"/>
        <v>5.29</v>
      </c>
      <c r="J29" s="22">
        <f t="shared" si="2"/>
        <v>5.29</v>
      </c>
      <c r="K29" s="18">
        <f t="shared" si="3"/>
        <v>20422330.66</v>
      </c>
      <c r="L29" s="18">
        <f t="shared" si="4"/>
        <v>51055816.07</v>
      </c>
      <c r="M29" s="19"/>
    </row>
    <row r="30" spans="1:13" ht="15" customHeight="1">
      <c r="A30" s="20">
        <f t="shared" si="5"/>
        <v>22</v>
      </c>
      <c r="B30" s="20" t="s">
        <v>63</v>
      </c>
      <c r="C30" s="21" t="s">
        <v>64</v>
      </c>
      <c r="D30" s="23">
        <v>3792292</v>
      </c>
      <c r="E30" s="23">
        <v>9480723</v>
      </c>
      <c r="F30" s="24">
        <v>14.49</v>
      </c>
      <c r="G30" s="17"/>
      <c r="H30" s="20">
        <f t="shared" si="0"/>
        <v>0</v>
      </c>
      <c r="I30" s="22">
        <f t="shared" si="1"/>
        <v>14.49</v>
      </c>
      <c r="J30" s="22">
        <f t="shared" si="2"/>
        <v>14.49</v>
      </c>
      <c r="K30" s="18">
        <f t="shared" si="3"/>
        <v>54950311.079999998</v>
      </c>
      <c r="L30" s="18">
        <f t="shared" si="4"/>
        <v>137375676.27000001</v>
      </c>
      <c r="M30" s="19"/>
    </row>
    <row r="31" spans="1:13" ht="15" customHeight="1">
      <c r="A31" s="20">
        <f t="shared" si="5"/>
        <v>23</v>
      </c>
      <c r="B31" s="20" t="s">
        <v>65</v>
      </c>
      <c r="C31" s="21" t="s">
        <v>66</v>
      </c>
      <c r="D31" s="23">
        <v>3789340</v>
      </c>
      <c r="E31" s="23">
        <v>9473349</v>
      </c>
      <c r="F31" s="24">
        <v>3.21</v>
      </c>
      <c r="G31" s="17"/>
      <c r="H31" s="20">
        <f t="shared" si="0"/>
        <v>0</v>
      </c>
      <c r="I31" s="22">
        <f t="shared" si="1"/>
        <v>3.21</v>
      </c>
      <c r="J31" s="22">
        <f t="shared" si="2"/>
        <v>3.21</v>
      </c>
      <c r="K31" s="18">
        <f t="shared" si="3"/>
        <v>12163781.4</v>
      </c>
      <c r="L31" s="18">
        <f t="shared" si="4"/>
        <v>30409450.289999999</v>
      </c>
      <c r="M31" s="19"/>
    </row>
    <row r="32" spans="1:13" ht="15" customHeight="1">
      <c r="A32" s="20">
        <f t="shared" si="5"/>
        <v>24</v>
      </c>
      <c r="B32" s="20" t="s">
        <v>67</v>
      </c>
      <c r="C32" s="21" t="s">
        <v>68</v>
      </c>
      <c r="D32" s="23">
        <v>3782675</v>
      </c>
      <c r="E32" s="23">
        <v>9456677</v>
      </c>
      <c r="F32" s="24">
        <v>3.01</v>
      </c>
      <c r="G32" s="17"/>
      <c r="H32" s="20">
        <f t="shared" si="0"/>
        <v>0</v>
      </c>
      <c r="I32" s="22">
        <f t="shared" si="1"/>
        <v>3.01</v>
      </c>
      <c r="J32" s="22">
        <f t="shared" si="2"/>
        <v>3.01</v>
      </c>
      <c r="K32" s="18">
        <f t="shared" si="3"/>
        <v>11385851.75</v>
      </c>
      <c r="L32" s="18">
        <f t="shared" si="4"/>
        <v>28464597.77</v>
      </c>
      <c r="M32" s="19"/>
    </row>
    <row r="33" spans="1:13" ht="15" customHeight="1">
      <c r="A33" s="20">
        <f t="shared" si="5"/>
        <v>25</v>
      </c>
      <c r="B33" s="20" t="s">
        <v>69</v>
      </c>
      <c r="C33" s="21" t="s">
        <v>70</v>
      </c>
      <c r="D33" s="23">
        <v>3404851</v>
      </c>
      <c r="E33" s="23">
        <v>8512121</v>
      </c>
      <c r="F33" s="24">
        <v>6.25</v>
      </c>
      <c r="G33" s="17"/>
      <c r="H33" s="20">
        <f t="shared" si="0"/>
        <v>0</v>
      </c>
      <c r="I33" s="22">
        <f t="shared" si="1"/>
        <v>6.25</v>
      </c>
      <c r="J33" s="22">
        <f t="shared" si="2"/>
        <v>6.25</v>
      </c>
      <c r="K33" s="18">
        <f t="shared" si="3"/>
        <v>21280318.75</v>
      </c>
      <c r="L33" s="18">
        <f t="shared" si="4"/>
        <v>53200756.25</v>
      </c>
      <c r="M33" s="19"/>
    </row>
    <row r="34" spans="1:13" ht="15" customHeight="1">
      <c r="A34" s="20">
        <f t="shared" si="5"/>
        <v>26</v>
      </c>
      <c r="B34" s="20" t="s">
        <v>71</v>
      </c>
      <c r="C34" s="21" t="s">
        <v>72</v>
      </c>
      <c r="D34" s="23">
        <v>3392219</v>
      </c>
      <c r="E34" s="23">
        <v>8480541</v>
      </c>
      <c r="F34" s="24">
        <v>9.9</v>
      </c>
      <c r="G34" s="17"/>
      <c r="H34" s="20">
        <f t="shared" si="0"/>
        <v>0</v>
      </c>
      <c r="I34" s="22">
        <f t="shared" si="1"/>
        <v>9.9</v>
      </c>
      <c r="J34" s="22">
        <f t="shared" si="2"/>
        <v>9.9</v>
      </c>
      <c r="K34" s="18">
        <f t="shared" si="3"/>
        <v>33582968.100000001</v>
      </c>
      <c r="L34" s="18">
        <f t="shared" si="4"/>
        <v>83957355.900000006</v>
      </c>
      <c r="M34" s="19"/>
    </row>
    <row r="35" spans="1:13" ht="15" customHeight="1">
      <c r="A35" s="20">
        <f t="shared" si="5"/>
        <v>27</v>
      </c>
      <c r="B35" s="20" t="s">
        <v>73</v>
      </c>
      <c r="C35" s="21" t="s">
        <v>74</v>
      </c>
      <c r="D35" s="23">
        <v>3064509</v>
      </c>
      <c r="E35" s="23">
        <v>7661269</v>
      </c>
      <c r="F35" s="24">
        <v>3.34</v>
      </c>
      <c r="G35" s="17"/>
      <c r="H35" s="20">
        <f t="shared" si="0"/>
        <v>0</v>
      </c>
      <c r="I35" s="22">
        <f t="shared" si="1"/>
        <v>3.34</v>
      </c>
      <c r="J35" s="22">
        <f t="shared" si="2"/>
        <v>3.34</v>
      </c>
      <c r="K35" s="18">
        <f t="shared" si="3"/>
        <v>10235460.059999999</v>
      </c>
      <c r="L35" s="18">
        <f t="shared" si="4"/>
        <v>25588638.459999997</v>
      </c>
      <c r="M35" s="19"/>
    </row>
    <row r="36" spans="1:13" ht="15" customHeight="1">
      <c r="A36" s="20">
        <f t="shared" si="5"/>
        <v>28</v>
      </c>
      <c r="B36" s="20" t="s">
        <v>75</v>
      </c>
      <c r="C36" s="21" t="s">
        <v>76</v>
      </c>
      <c r="D36" s="23">
        <v>3020896</v>
      </c>
      <c r="E36" s="23">
        <v>7552233</v>
      </c>
      <c r="F36" s="24">
        <v>8.7100000000000009</v>
      </c>
      <c r="G36" s="17"/>
      <c r="H36" s="20">
        <f t="shared" si="0"/>
        <v>0</v>
      </c>
      <c r="I36" s="22">
        <f t="shared" si="1"/>
        <v>8.7100000000000009</v>
      </c>
      <c r="J36" s="22">
        <f t="shared" si="2"/>
        <v>8.7100000000000009</v>
      </c>
      <c r="K36" s="18">
        <f t="shared" si="3"/>
        <v>26312004.160000004</v>
      </c>
      <c r="L36" s="18">
        <f t="shared" si="4"/>
        <v>65779949.430000007</v>
      </c>
      <c r="M36" s="19"/>
    </row>
    <row r="37" spans="1:13" ht="15" customHeight="1">
      <c r="A37" s="20">
        <f t="shared" si="5"/>
        <v>29</v>
      </c>
      <c r="B37" s="20" t="s">
        <v>77</v>
      </c>
      <c r="C37" s="21" t="s">
        <v>78</v>
      </c>
      <c r="D37" s="23">
        <v>2857829</v>
      </c>
      <c r="E37" s="23">
        <v>7144566</v>
      </c>
      <c r="F37" s="24">
        <v>3.51</v>
      </c>
      <c r="G37" s="17"/>
      <c r="H37" s="20">
        <f t="shared" si="0"/>
        <v>0</v>
      </c>
      <c r="I37" s="22">
        <f t="shared" si="1"/>
        <v>3.51</v>
      </c>
      <c r="J37" s="22">
        <f t="shared" si="2"/>
        <v>3.51</v>
      </c>
      <c r="K37" s="18">
        <f t="shared" si="3"/>
        <v>10030979.789999999</v>
      </c>
      <c r="L37" s="18">
        <f t="shared" si="4"/>
        <v>25077426.66</v>
      </c>
      <c r="M37" s="19"/>
    </row>
    <row r="38" spans="1:13" ht="15" customHeight="1">
      <c r="A38" s="20">
        <f t="shared" si="5"/>
        <v>30</v>
      </c>
      <c r="B38" s="20" t="s">
        <v>79</v>
      </c>
      <c r="C38" s="21" t="s">
        <v>80</v>
      </c>
      <c r="D38" s="23">
        <v>2838042</v>
      </c>
      <c r="E38" s="23">
        <v>7095098</v>
      </c>
      <c r="F38" s="24">
        <v>4.46</v>
      </c>
      <c r="G38" s="17"/>
      <c r="H38" s="20">
        <f t="shared" si="0"/>
        <v>0</v>
      </c>
      <c r="I38" s="22">
        <f t="shared" si="1"/>
        <v>4.46</v>
      </c>
      <c r="J38" s="22">
        <f t="shared" si="2"/>
        <v>4.46</v>
      </c>
      <c r="K38" s="18">
        <f t="shared" si="3"/>
        <v>12657667.32</v>
      </c>
      <c r="L38" s="18">
        <f t="shared" si="4"/>
        <v>31644137.079999998</v>
      </c>
      <c r="M38" s="19"/>
    </row>
    <row r="39" spans="1:13" ht="15" customHeight="1">
      <c r="A39" s="20">
        <f t="shared" si="5"/>
        <v>31</v>
      </c>
      <c r="B39" s="20" t="s">
        <v>81</v>
      </c>
      <c r="C39" s="21" t="s">
        <v>82</v>
      </c>
      <c r="D39" s="23">
        <v>2737319</v>
      </c>
      <c r="E39" s="23">
        <v>6843294</v>
      </c>
      <c r="F39" s="24">
        <v>6.23</v>
      </c>
      <c r="G39" s="17"/>
      <c r="H39" s="20">
        <f t="shared" si="0"/>
        <v>0</v>
      </c>
      <c r="I39" s="22">
        <f t="shared" si="1"/>
        <v>6.23</v>
      </c>
      <c r="J39" s="22">
        <f t="shared" si="2"/>
        <v>6.23</v>
      </c>
      <c r="K39" s="18">
        <f t="shared" si="3"/>
        <v>17053497.370000001</v>
      </c>
      <c r="L39" s="18">
        <f t="shared" si="4"/>
        <v>42633721.620000005</v>
      </c>
      <c r="M39" s="19"/>
    </row>
    <row r="40" spans="1:13" ht="15" customHeight="1">
      <c r="A40" s="20">
        <f t="shared" si="5"/>
        <v>32</v>
      </c>
      <c r="B40" s="20" t="s">
        <v>83</v>
      </c>
      <c r="C40" s="21" t="s">
        <v>84</v>
      </c>
      <c r="D40" s="23">
        <v>2694765</v>
      </c>
      <c r="E40" s="23">
        <v>6736904</v>
      </c>
      <c r="F40" s="24">
        <v>25.14</v>
      </c>
      <c r="G40" s="17"/>
      <c r="H40" s="20">
        <f t="shared" si="0"/>
        <v>0</v>
      </c>
      <c r="I40" s="22">
        <f t="shared" si="1"/>
        <v>25.14</v>
      </c>
      <c r="J40" s="22">
        <f t="shared" si="2"/>
        <v>25.14</v>
      </c>
      <c r="K40" s="18">
        <f t="shared" si="3"/>
        <v>67746392.100000009</v>
      </c>
      <c r="L40" s="18">
        <f t="shared" si="4"/>
        <v>169365766.56</v>
      </c>
      <c r="M40" s="19"/>
    </row>
    <row r="41" spans="1:13" ht="15" customHeight="1">
      <c r="A41" s="20">
        <f t="shared" si="5"/>
        <v>33</v>
      </c>
      <c r="B41" s="20" t="s">
        <v>85</v>
      </c>
      <c r="C41" s="21" t="s">
        <v>86</v>
      </c>
      <c r="D41" s="23">
        <v>2683621</v>
      </c>
      <c r="E41" s="23">
        <v>6709044</v>
      </c>
      <c r="F41" s="24">
        <v>8.11</v>
      </c>
      <c r="G41" s="17"/>
      <c r="H41" s="20">
        <f t="shared" si="0"/>
        <v>0</v>
      </c>
      <c r="I41" s="22">
        <f t="shared" si="1"/>
        <v>8.11</v>
      </c>
      <c r="J41" s="22">
        <f t="shared" si="2"/>
        <v>8.11</v>
      </c>
      <c r="K41" s="18">
        <f t="shared" si="3"/>
        <v>21764166.309999999</v>
      </c>
      <c r="L41" s="18">
        <f t="shared" si="4"/>
        <v>54410346.839999996</v>
      </c>
      <c r="M41" s="19"/>
    </row>
    <row r="42" spans="1:13" ht="15" customHeight="1">
      <c r="A42" s="20">
        <f t="shared" si="5"/>
        <v>34</v>
      </c>
      <c r="B42" s="20" t="s">
        <v>87</v>
      </c>
      <c r="C42" s="21" t="s">
        <v>88</v>
      </c>
      <c r="D42" s="23">
        <v>2376271</v>
      </c>
      <c r="E42" s="23">
        <v>5940672</v>
      </c>
      <c r="F42" s="24">
        <v>6</v>
      </c>
      <c r="G42" s="17"/>
      <c r="H42" s="20">
        <f t="shared" si="0"/>
        <v>0</v>
      </c>
      <c r="I42" s="22">
        <f t="shared" si="1"/>
        <v>6</v>
      </c>
      <c r="J42" s="22">
        <f t="shared" si="2"/>
        <v>6</v>
      </c>
      <c r="K42" s="18">
        <f t="shared" si="3"/>
        <v>14257626</v>
      </c>
      <c r="L42" s="18">
        <f t="shared" si="4"/>
        <v>35644032</v>
      </c>
      <c r="M42" s="19"/>
    </row>
    <row r="43" spans="1:13" ht="15" customHeight="1">
      <c r="A43" s="20">
        <f t="shared" si="5"/>
        <v>35</v>
      </c>
      <c r="B43" s="20" t="s">
        <v>89</v>
      </c>
      <c r="C43" s="21" t="s">
        <v>90</v>
      </c>
      <c r="D43" s="23">
        <v>2261355</v>
      </c>
      <c r="E43" s="23">
        <v>5653382</v>
      </c>
      <c r="F43" s="24">
        <v>5.33</v>
      </c>
      <c r="G43" s="17"/>
      <c r="H43" s="20">
        <f t="shared" si="0"/>
        <v>0</v>
      </c>
      <c r="I43" s="22">
        <f t="shared" si="1"/>
        <v>5.33</v>
      </c>
      <c r="J43" s="22">
        <f t="shared" si="2"/>
        <v>5.33</v>
      </c>
      <c r="K43" s="18">
        <f t="shared" si="3"/>
        <v>12053022.15</v>
      </c>
      <c r="L43" s="18">
        <f t="shared" si="4"/>
        <v>30132526.059999999</v>
      </c>
      <c r="M43" s="19"/>
    </row>
    <row r="44" spans="1:13" ht="15" customHeight="1">
      <c r="A44" s="20">
        <f t="shared" si="5"/>
        <v>36</v>
      </c>
      <c r="B44" s="20" t="s">
        <v>91</v>
      </c>
      <c r="C44" s="21" t="s">
        <v>92</v>
      </c>
      <c r="D44" s="23">
        <v>2207473</v>
      </c>
      <c r="E44" s="23">
        <v>5518677</v>
      </c>
      <c r="F44" s="24">
        <v>6.83</v>
      </c>
      <c r="G44" s="17"/>
      <c r="H44" s="20">
        <f t="shared" si="0"/>
        <v>0</v>
      </c>
      <c r="I44" s="22">
        <f t="shared" si="1"/>
        <v>6.83</v>
      </c>
      <c r="J44" s="22">
        <f t="shared" si="2"/>
        <v>6.83</v>
      </c>
      <c r="K44" s="18">
        <f t="shared" si="3"/>
        <v>15077040.59</v>
      </c>
      <c r="L44" s="18">
        <f t="shared" si="4"/>
        <v>37692563.910000004</v>
      </c>
      <c r="M44" s="19"/>
    </row>
    <row r="45" spans="1:13" ht="15" customHeight="1">
      <c r="A45" s="20">
        <f t="shared" si="5"/>
        <v>37</v>
      </c>
      <c r="B45" s="20" t="s">
        <v>93</v>
      </c>
      <c r="C45" s="21" t="s">
        <v>94</v>
      </c>
      <c r="D45" s="23">
        <v>2194273</v>
      </c>
      <c r="E45" s="23">
        <v>5485676</v>
      </c>
      <c r="F45" s="24">
        <v>6.5</v>
      </c>
      <c r="G45" s="17"/>
      <c r="H45" s="20">
        <f t="shared" si="0"/>
        <v>0</v>
      </c>
      <c r="I45" s="22">
        <f t="shared" si="1"/>
        <v>6.5</v>
      </c>
      <c r="J45" s="22">
        <f t="shared" si="2"/>
        <v>6.5</v>
      </c>
      <c r="K45" s="18">
        <f t="shared" si="3"/>
        <v>14262774.5</v>
      </c>
      <c r="L45" s="18">
        <f t="shared" si="4"/>
        <v>35656894</v>
      </c>
      <c r="M45" s="19"/>
    </row>
    <row r="46" spans="1:13" ht="15" customHeight="1">
      <c r="A46" s="20">
        <f t="shared" si="5"/>
        <v>38</v>
      </c>
      <c r="B46" s="20" t="s">
        <v>95</v>
      </c>
      <c r="C46" s="21" t="s">
        <v>96</v>
      </c>
      <c r="D46" s="23">
        <v>2172756</v>
      </c>
      <c r="E46" s="23">
        <v>5431887</v>
      </c>
      <c r="F46" s="24">
        <v>12.47</v>
      </c>
      <c r="G46" s="17"/>
      <c r="H46" s="20">
        <f t="shared" si="0"/>
        <v>0</v>
      </c>
      <c r="I46" s="22">
        <f t="shared" si="1"/>
        <v>12.47</v>
      </c>
      <c r="J46" s="22">
        <f t="shared" si="2"/>
        <v>12.47</v>
      </c>
      <c r="K46" s="18">
        <f t="shared" si="3"/>
        <v>27094267.32</v>
      </c>
      <c r="L46" s="18">
        <f t="shared" si="4"/>
        <v>67735630.890000001</v>
      </c>
      <c r="M46" s="19"/>
    </row>
    <row r="47" spans="1:13" ht="15" customHeight="1">
      <c r="A47" s="20">
        <f t="shared" si="5"/>
        <v>39</v>
      </c>
      <c r="B47" s="20" t="s">
        <v>97</v>
      </c>
      <c r="C47" s="21" t="s">
        <v>98</v>
      </c>
      <c r="D47" s="23">
        <v>2019748</v>
      </c>
      <c r="E47" s="23">
        <v>5049364</v>
      </c>
      <c r="F47" s="24">
        <v>4.49</v>
      </c>
      <c r="G47" s="17"/>
      <c r="H47" s="20">
        <f t="shared" si="0"/>
        <v>0</v>
      </c>
      <c r="I47" s="22">
        <f t="shared" si="1"/>
        <v>4.49</v>
      </c>
      <c r="J47" s="22">
        <f t="shared" si="2"/>
        <v>4.49</v>
      </c>
      <c r="K47" s="18">
        <f t="shared" si="3"/>
        <v>9068668.5199999996</v>
      </c>
      <c r="L47" s="18">
        <f t="shared" si="4"/>
        <v>22671644.359999999</v>
      </c>
      <c r="M47" s="19"/>
    </row>
    <row r="48" spans="1:13" ht="15" customHeight="1">
      <c r="A48" s="20">
        <f t="shared" si="5"/>
        <v>40</v>
      </c>
      <c r="B48" s="20" t="s">
        <v>99</v>
      </c>
      <c r="C48" s="21" t="s">
        <v>100</v>
      </c>
      <c r="D48" s="23">
        <v>1998937</v>
      </c>
      <c r="E48" s="23">
        <v>4997338</v>
      </c>
      <c r="F48" s="24">
        <v>19.8</v>
      </c>
      <c r="G48" s="17"/>
      <c r="H48" s="20">
        <f t="shared" si="0"/>
        <v>0</v>
      </c>
      <c r="I48" s="22">
        <f t="shared" si="1"/>
        <v>19.8</v>
      </c>
      <c r="J48" s="22">
        <f t="shared" si="2"/>
        <v>19.8</v>
      </c>
      <c r="K48" s="18">
        <f t="shared" si="3"/>
        <v>39578952.600000001</v>
      </c>
      <c r="L48" s="18">
        <f t="shared" si="4"/>
        <v>98947292.400000006</v>
      </c>
      <c r="M48" s="19"/>
    </row>
    <row r="49" spans="1:13" ht="15" customHeight="1">
      <c r="A49" s="20">
        <f t="shared" si="5"/>
        <v>41</v>
      </c>
      <c r="B49" s="20" t="s">
        <v>101</v>
      </c>
      <c r="C49" s="21" t="s">
        <v>102</v>
      </c>
      <c r="D49" s="23">
        <v>1972941</v>
      </c>
      <c r="E49" s="23">
        <v>4932344</v>
      </c>
      <c r="F49" s="24">
        <v>2.9</v>
      </c>
      <c r="G49" s="17"/>
      <c r="H49" s="20">
        <f t="shared" si="0"/>
        <v>0</v>
      </c>
      <c r="I49" s="22">
        <f t="shared" si="1"/>
        <v>2.9</v>
      </c>
      <c r="J49" s="22">
        <f t="shared" si="2"/>
        <v>2.9</v>
      </c>
      <c r="K49" s="18">
        <f t="shared" si="3"/>
        <v>5721528.8999999994</v>
      </c>
      <c r="L49" s="18">
        <f t="shared" si="4"/>
        <v>14303797.6</v>
      </c>
      <c r="M49" s="19"/>
    </row>
    <row r="50" spans="1:13" ht="15" customHeight="1">
      <c r="A50" s="20">
        <f t="shared" si="5"/>
        <v>42</v>
      </c>
      <c r="B50" s="20" t="s">
        <v>103</v>
      </c>
      <c r="C50" s="21" t="s">
        <v>104</v>
      </c>
      <c r="D50" s="23">
        <v>1807335</v>
      </c>
      <c r="E50" s="23">
        <v>4518333</v>
      </c>
      <c r="F50" s="24">
        <v>8.6300000000000008</v>
      </c>
      <c r="G50" s="17"/>
      <c r="H50" s="20">
        <f t="shared" si="0"/>
        <v>0</v>
      </c>
      <c r="I50" s="22">
        <f t="shared" si="1"/>
        <v>8.6300000000000008</v>
      </c>
      <c r="J50" s="22">
        <f t="shared" si="2"/>
        <v>8.6300000000000008</v>
      </c>
      <c r="K50" s="18">
        <f t="shared" si="3"/>
        <v>15597301.050000001</v>
      </c>
      <c r="L50" s="18">
        <f t="shared" si="4"/>
        <v>38993213.790000007</v>
      </c>
      <c r="M50" s="19"/>
    </row>
    <row r="51" spans="1:13" ht="15" customHeight="1">
      <c r="A51" s="20">
        <f t="shared" si="5"/>
        <v>43</v>
      </c>
      <c r="B51" s="20" t="s">
        <v>105</v>
      </c>
      <c r="C51" s="21" t="s">
        <v>106</v>
      </c>
      <c r="D51" s="23">
        <v>1787086</v>
      </c>
      <c r="E51" s="23">
        <v>4467711</v>
      </c>
      <c r="F51" s="24">
        <v>4</v>
      </c>
      <c r="G51" s="17"/>
      <c r="H51" s="20">
        <f t="shared" si="0"/>
        <v>0</v>
      </c>
      <c r="I51" s="22">
        <f t="shared" si="1"/>
        <v>4</v>
      </c>
      <c r="J51" s="22">
        <f t="shared" si="2"/>
        <v>4</v>
      </c>
      <c r="K51" s="18">
        <f t="shared" si="3"/>
        <v>7148344</v>
      </c>
      <c r="L51" s="18">
        <f t="shared" si="4"/>
        <v>17870844</v>
      </c>
      <c r="M51" s="19"/>
    </row>
    <row r="52" spans="1:13" ht="15" customHeight="1">
      <c r="A52" s="20">
        <f t="shared" si="5"/>
        <v>44</v>
      </c>
      <c r="B52" s="20" t="s">
        <v>107</v>
      </c>
      <c r="C52" s="21" t="s">
        <v>108</v>
      </c>
      <c r="D52" s="23">
        <v>1678617</v>
      </c>
      <c r="E52" s="23">
        <v>4196538</v>
      </c>
      <c r="F52" s="24">
        <v>16.57</v>
      </c>
      <c r="G52" s="17"/>
      <c r="H52" s="20">
        <f t="shared" si="0"/>
        <v>0</v>
      </c>
      <c r="I52" s="22">
        <f t="shared" si="1"/>
        <v>16.57</v>
      </c>
      <c r="J52" s="22">
        <f t="shared" si="2"/>
        <v>16.57</v>
      </c>
      <c r="K52" s="18">
        <f t="shared" si="3"/>
        <v>27814683.690000001</v>
      </c>
      <c r="L52" s="18">
        <f t="shared" si="4"/>
        <v>69536634.659999996</v>
      </c>
      <c r="M52" s="19"/>
    </row>
    <row r="53" spans="1:13" ht="15" customHeight="1">
      <c r="A53" s="20">
        <f t="shared" si="5"/>
        <v>45</v>
      </c>
      <c r="B53" s="20" t="s">
        <v>109</v>
      </c>
      <c r="C53" s="21" t="s">
        <v>110</v>
      </c>
      <c r="D53" s="23">
        <v>1614601</v>
      </c>
      <c r="E53" s="23">
        <v>4036495</v>
      </c>
      <c r="F53" s="24">
        <v>4.38</v>
      </c>
      <c r="G53" s="17"/>
      <c r="H53" s="20">
        <f t="shared" si="0"/>
        <v>0</v>
      </c>
      <c r="I53" s="22">
        <f t="shared" si="1"/>
        <v>4.38</v>
      </c>
      <c r="J53" s="22">
        <f t="shared" si="2"/>
        <v>4.38</v>
      </c>
      <c r="K53" s="18">
        <f t="shared" si="3"/>
        <v>7071952.3799999999</v>
      </c>
      <c r="L53" s="18">
        <f t="shared" si="4"/>
        <v>17679848.099999998</v>
      </c>
      <c r="M53" s="19"/>
    </row>
    <row r="54" spans="1:13" ht="15" customHeight="1">
      <c r="A54" s="20">
        <f t="shared" si="5"/>
        <v>46</v>
      </c>
      <c r="B54" s="20" t="s">
        <v>111</v>
      </c>
      <c r="C54" s="21" t="s">
        <v>112</v>
      </c>
      <c r="D54" s="23">
        <v>1550876</v>
      </c>
      <c r="E54" s="23">
        <v>3877181</v>
      </c>
      <c r="F54" s="24">
        <v>3.75</v>
      </c>
      <c r="G54" s="17"/>
      <c r="H54" s="20">
        <f t="shared" si="0"/>
        <v>0</v>
      </c>
      <c r="I54" s="22">
        <f t="shared" si="1"/>
        <v>3.75</v>
      </c>
      <c r="J54" s="22">
        <f t="shared" si="2"/>
        <v>3.75</v>
      </c>
      <c r="K54" s="18">
        <f t="shared" si="3"/>
        <v>5815785</v>
      </c>
      <c r="L54" s="18">
        <f t="shared" si="4"/>
        <v>14539428.75</v>
      </c>
      <c r="M54" s="19"/>
    </row>
    <row r="55" spans="1:13" ht="15" customHeight="1">
      <c r="A55" s="20">
        <f t="shared" si="5"/>
        <v>47</v>
      </c>
      <c r="B55" s="20" t="s">
        <v>113</v>
      </c>
      <c r="C55" s="21" t="s">
        <v>114</v>
      </c>
      <c r="D55" s="23">
        <v>1548303</v>
      </c>
      <c r="E55" s="23">
        <v>3870748</v>
      </c>
      <c r="F55" s="24">
        <v>5.0999999999999996</v>
      </c>
      <c r="G55" s="17"/>
      <c r="H55" s="20">
        <f t="shared" si="0"/>
        <v>0</v>
      </c>
      <c r="I55" s="22">
        <f t="shared" si="1"/>
        <v>5.0999999999999996</v>
      </c>
      <c r="J55" s="22">
        <f t="shared" si="2"/>
        <v>5.0999999999999996</v>
      </c>
      <c r="K55" s="18">
        <f t="shared" si="3"/>
        <v>7896345.2999999998</v>
      </c>
      <c r="L55" s="18">
        <f t="shared" si="4"/>
        <v>19740814.799999997</v>
      </c>
      <c r="M55" s="19"/>
    </row>
    <row r="56" spans="1:13" ht="15" customHeight="1">
      <c r="A56" s="20">
        <f t="shared" si="5"/>
        <v>48</v>
      </c>
      <c r="B56" s="20" t="s">
        <v>115</v>
      </c>
      <c r="C56" s="21" t="s">
        <v>116</v>
      </c>
      <c r="D56" s="23">
        <v>1484637</v>
      </c>
      <c r="E56" s="23">
        <v>3711585</v>
      </c>
      <c r="F56" s="24">
        <v>16.36</v>
      </c>
      <c r="G56" s="17"/>
      <c r="H56" s="20">
        <f t="shared" si="0"/>
        <v>0</v>
      </c>
      <c r="I56" s="22">
        <f t="shared" si="1"/>
        <v>16.36</v>
      </c>
      <c r="J56" s="22">
        <f t="shared" si="2"/>
        <v>16.36</v>
      </c>
      <c r="K56" s="18">
        <f t="shared" si="3"/>
        <v>24288661.32</v>
      </c>
      <c r="L56" s="18">
        <f t="shared" si="4"/>
        <v>60721530.600000001</v>
      </c>
      <c r="M56" s="19"/>
    </row>
    <row r="57" spans="1:13" ht="15" customHeight="1">
      <c r="A57" s="20">
        <f t="shared" si="5"/>
        <v>49</v>
      </c>
      <c r="B57" s="20" t="s">
        <v>117</v>
      </c>
      <c r="C57" s="21" t="s">
        <v>118</v>
      </c>
      <c r="D57" s="23">
        <v>1453834</v>
      </c>
      <c r="E57" s="23">
        <v>3634577</v>
      </c>
      <c r="F57" s="24">
        <v>25.6</v>
      </c>
      <c r="G57" s="17"/>
      <c r="H57" s="20">
        <f t="shared" si="0"/>
        <v>0</v>
      </c>
      <c r="I57" s="22">
        <f t="shared" si="1"/>
        <v>25.6</v>
      </c>
      <c r="J57" s="22">
        <f t="shared" si="2"/>
        <v>25.6</v>
      </c>
      <c r="K57" s="18">
        <f t="shared" si="3"/>
        <v>37218150.399999999</v>
      </c>
      <c r="L57" s="18">
        <f t="shared" si="4"/>
        <v>93045171.200000003</v>
      </c>
      <c r="M57" s="19"/>
    </row>
    <row r="58" spans="1:13" ht="15" customHeight="1">
      <c r="A58" s="20">
        <f t="shared" si="5"/>
        <v>50</v>
      </c>
      <c r="B58" s="20" t="s">
        <v>119</v>
      </c>
      <c r="C58" s="21" t="s">
        <v>120</v>
      </c>
      <c r="D58" s="23">
        <v>1430930</v>
      </c>
      <c r="E58" s="23">
        <v>3577321</v>
      </c>
      <c r="F58" s="24">
        <v>15.16</v>
      </c>
      <c r="G58" s="17"/>
      <c r="H58" s="20">
        <f t="shared" si="0"/>
        <v>0</v>
      </c>
      <c r="I58" s="22">
        <f t="shared" si="1"/>
        <v>15.16</v>
      </c>
      <c r="J58" s="22">
        <f t="shared" si="2"/>
        <v>15.16</v>
      </c>
      <c r="K58" s="18">
        <f t="shared" si="3"/>
        <v>21692898.800000001</v>
      </c>
      <c r="L58" s="18">
        <f t="shared" si="4"/>
        <v>54232186.359999999</v>
      </c>
      <c r="M58" s="19"/>
    </row>
    <row r="59" spans="1:13" ht="15" customHeight="1">
      <c r="A59" s="20">
        <f t="shared" si="5"/>
        <v>51</v>
      </c>
      <c r="B59" s="20" t="s">
        <v>121</v>
      </c>
      <c r="C59" s="21" t="s">
        <v>122</v>
      </c>
      <c r="D59" s="23">
        <v>1372410</v>
      </c>
      <c r="E59" s="23">
        <v>3431021</v>
      </c>
      <c r="F59" s="24">
        <v>8.51</v>
      </c>
      <c r="G59" s="17"/>
      <c r="H59" s="20">
        <f t="shared" si="0"/>
        <v>0</v>
      </c>
      <c r="I59" s="22">
        <f t="shared" si="1"/>
        <v>8.51</v>
      </c>
      <c r="J59" s="22">
        <f t="shared" si="2"/>
        <v>8.51</v>
      </c>
      <c r="K59" s="18">
        <f t="shared" si="3"/>
        <v>11679209.1</v>
      </c>
      <c r="L59" s="18">
        <f t="shared" si="4"/>
        <v>29197988.710000001</v>
      </c>
      <c r="M59" s="19"/>
    </row>
    <row r="60" spans="1:13" ht="15" customHeight="1">
      <c r="A60" s="20">
        <f t="shared" si="5"/>
        <v>52</v>
      </c>
      <c r="B60" s="20" t="s">
        <v>123</v>
      </c>
      <c r="C60" s="21" t="s">
        <v>124</v>
      </c>
      <c r="D60" s="23">
        <v>1346611</v>
      </c>
      <c r="E60" s="23">
        <v>3366521</v>
      </c>
      <c r="F60" s="24">
        <v>10.86</v>
      </c>
      <c r="G60" s="17"/>
      <c r="H60" s="20">
        <f t="shared" si="0"/>
        <v>0</v>
      </c>
      <c r="I60" s="22">
        <f t="shared" si="1"/>
        <v>10.86</v>
      </c>
      <c r="J60" s="22">
        <f t="shared" si="2"/>
        <v>10.86</v>
      </c>
      <c r="K60" s="18">
        <f t="shared" si="3"/>
        <v>14624195.459999999</v>
      </c>
      <c r="L60" s="18">
        <f t="shared" si="4"/>
        <v>36560418.059999995</v>
      </c>
      <c r="M60" s="19"/>
    </row>
    <row r="61" spans="1:13" ht="15" customHeight="1">
      <c r="A61" s="20">
        <f t="shared" si="5"/>
        <v>53</v>
      </c>
      <c r="B61" s="20" t="s">
        <v>125</v>
      </c>
      <c r="C61" s="21" t="s">
        <v>126</v>
      </c>
      <c r="D61" s="23">
        <v>1269608</v>
      </c>
      <c r="E61" s="23">
        <v>3174015</v>
      </c>
      <c r="F61" s="24">
        <v>46.27</v>
      </c>
      <c r="G61" s="17"/>
      <c r="H61" s="20">
        <f t="shared" si="0"/>
        <v>0</v>
      </c>
      <c r="I61" s="22">
        <f t="shared" si="1"/>
        <v>46.27</v>
      </c>
      <c r="J61" s="22">
        <f t="shared" si="2"/>
        <v>46.27</v>
      </c>
      <c r="K61" s="18">
        <f t="shared" si="3"/>
        <v>58744762.160000004</v>
      </c>
      <c r="L61" s="18">
        <f t="shared" si="4"/>
        <v>146861674.05000001</v>
      </c>
      <c r="M61" s="19"/>
    </row>
    <row r="62" spans="1:13" ht="15" customHeight="1">
      <c r="A62" s="20">
        <f t="shared" si="5"/>
        <v>54</v>
      </c>
      <c r="B62" s="20" t="s">
        <v>127</v>
      </c>
      <c r="C62" s="21" t="s">
        <v>128</v>
      </c>
      <c r="D62" s="23">
        <v>1248705</v>
      </c>
      <c r="E62" s="23">
        <v>3121761</v>
      </c>
      <c r="F62" s="24">
        <v>8.91</v>
      </c>
      <c r="G62" s="17"/>
      <c r="H62" s="20">
        <f t="shared" si="0"/>
        <v>0</v>
      </c>
      <c r="I62" s="22">
        <f t="shared" si="1"/>
        <v>8.91</v>
      </c>
      <c r="J62" s="22">
        <f t="shared" si="2"/>
        <v>8.91</v>
      </c>
      <c r="K62" s="18">
        <f t="shared" si="3"/>
        <v>11125961.550000001</v>
      </c>
      <c r="L62" s="18">
        <f t="shared" si="4"/>
        <v>27814890.510000002</v>
      </c>
      <c r="M62" s="19"/>
    </row>
    <row r="63" spans="1:13" ht="15" customHeight="1">
      <c r="A63" s="20">
        <f t="shared" si="5"/>
        <v>55</v>
      </c>
      <c r="B63" s="20" t="s">
        <v>129</v>
      </c>
      <c r="C63" s="21" t="s">
        <v>130</v>
      </c>
      <c r="D63" s="23">
        <v>1235860</v>
      </c>
      <c r="E63" s="23">
        <v>3089643</v>
      </c>
      <c r="F63" s="24">
        <v>41.85</v>
      </c>
      <c r="G63" s="17"/>
      <c r="H63" s="20">
        <f t="shared" si="0"/>
        <v>0</v>
      </c>
      <c r="I63" s="22">
        <f t="shared" si="1"/>
        <v>41.85</v>
      </c>
      <c r="J63" s="22">
        <f t="shared" si="2"/>
        <v>41.85</v>
      </c>
      <c r="K63" s="18">
        <f t="shared" si="3"/>
        <v>51720741</v>
      </c>
      <c r="L63" s="18">
        <f t="shared" si="4"/>
        <v>129301559.55</v>
      </c>
      <c r="M63" s="19"/>
    </row>
    <row r="64" spans="1:13" ht="15" customHeight="1">
      <c r="A64" s="20">
        <f t="shared" si="5"/>
        <v>56</v>
      </c>
      <c r="B64" s="20" t="s">
        <v>131</v>
      </c>
      <c r="C64" s="21" t="s">
        <v>132</v>
      </c>
      <c r="D64" s="23">
        <v>1227782</v>
      </c>
      <c r="E64" s="23">
        <v>3069452</v>
      </c>
      <c r="F64" s="24">
        <v>2.2000000000000002</v>
      </c>
      <c r="G64" s="17"/>
      <c r="H64" s="20">
        <f t="shared" si="0"/>
        <v>0</v>
      </c>
      <c r="I64" s="22">
        <f t="shared" si="1"/>
        <v>2.2000000000000002</v>
      </c>
      <c r="J64" s="22">
        <f t="shared" si="2"/>
        <v>2.2000000000000002</v>
      </c>
      <c r="K64" s="18">
        <f t="shared" si="3"/>
        <v>2701120.4000000004</v>
      </c>
      <c r="L64" s="18">
        <f t="shared" si="4"/>
        <v>6752794.4000000004</v>
      </c>
      <c r="M64" s="19"/>
    </row>
    <row r="65" spans="1:13" ht="15" customHeight="1">
      <c r="A65" s="20">
        <f t="shared" si="5"/>
        <v>57</v>
      </c>
      <c r="B65" s="20" t="s">
        <v>133</v>
      </c>
      <c r="C65" s="21" t="s">
        <v>134</v>
      </c>
      <c r="D65" s="23">
        <v>1177323</v>
      </c>
      <c r="E65" s="23">
        <v>2943298</v>
      </c>
      <c r="F65" s="24">
        <v>8.43</v>
      </c>
      <c r="G65" s="17"/>
      <c r="H65" s="20">
        <f t="shared" si="0"/>
        <v>0</v>
      </c>
      <c r="I65" s="22">
        <f t="shared" si="1"/>
        <v>8.43</v>
      </c>
      <c r="J65" s="22">
        <f t="shared" si="2"/>
        <v>8.43</v>
      </c>
      <c r="K65" s="18">
        <f t="shared" si="3"/>
        <v>9924832.8900000006</v>
      </c>
      <c r="L65" s="18">
        <f t="shared" si="4"/>
        <v>24812002.140000001</v>
      </c>
      <c r="M65" s="19"/>
    </row>
    <row r="66" spans="1:13" ht="15" customHeight="1">
      <c r="A66" s="20">
        <f t="shared" si="5"/>
        <v>58</v>
      </c>
      <c r="B66" s="20" t="s">
        <v>135</v>
      </c>
      <c r="C66" s="21" t="s">
        <v>136</v>
      </c>
      <c r="D66" s="23">
        <v>1174900</v>
      </c>
      <c r="E66" s="23">
        <v>2937244</v>
      </c>
      <c r="F66" s="24">
        <v>27.95</v>
      </c>
      <c r="G66" s="17"/>
      <c r="H66" s="20">
        <f t="shared" si="0"/>
        <v>0</v>
      </c>
      <c r="I66" s="22">
        <f t="shared" si="1"/>
        <v>27.95</v>
      </c>
      <c r="J66" s="22">
        <f t="shared" si="2"/>
        <v>27.95</v>
      </c>
      <c r="K66" s="18">
        <f t="shared" si="3"/>
        <v>32838455</v>
      </c>
      <c r="L66" s="18">
        <f t="shared" si="4"/>
        <v>82095969.799999997</v>
      </c>
      <c r="M66" s="19"/>
    </row>
    <row r="67" spans="1:13" ht="15" customHeight="1">
      <c r="A67" s="20">
        <f t="shared" si="5"/>
        <v>59</v>
      </c>
      <c r="B67" s="20" t="s">
        <v>137</v>
      </c>
      <c r="C67" s="21" t="s">
        <v>138</v>
      </c>
      <c r="D67" s="23">
        <v>1150919</v>
      </c>
      <c r="E67" s="23">
        <v>2877287</v>
      </c>
      <c r="F67" s="24">
        <v>9.85</v>
      </c>
      <c r="G67" s="17"/>
      <c r="H67" s="20">
        <f t="shared" si="0"/>
        <v>0</v>
      </c>
      <c r="I67" s="22">
        <f t="shared" si="1"/>
        <v>9.85</v>
      </c>
      <c r="J67" s="22">
        <f t="shared" si="2"/>
        <v>9.85</v>
      </c>
      <c r="K67" s="18">
        <f t="shared" si="3"/>
        <v>11336552.15</v>
      </c>
      <c r="L67" s="18">
        <f t="shared" si="4"/>
        <v>28341276.949999999</v>
      </c>
      <c r="M67" s="19"/>
    </row>
    <row r="68" spans="1:13" ht="15" customHeight="1">
      <c r="A68" s="20">
        <f t="shared" si="5"/>
        <v>60</v>
      </c>
      <c r="B68" s="20" t="s">
        <v>139</v>
      </c>
      <c r="C68" s="21" t="s">
        <v>140</v>
      </c>
      <c r="D68" s="23">
        <v>1144409</v>
      </c>
      <c r="E68" s="23">
        <v>2861015</v>
      </c>
      <c r="F68" s="24">
        <v>6.56</v>
      </c>
      <c r="G68" s="17"/>
      <c r="H68" s="20">
        <f t="shared" si="0"/>
        <v>0</v>
      </c>
      <c r="I68" s="22">
        <f t="shared" si="1"/>
        <v>6.56</v>
      </c>
      <c r="J68" s="22">
        <f t="shared" si="2"/>
        <v>6.56</v>
      </c>
      <c r="K68" s="18">
        <f t="shared" si="3"/>
        <v>7507323.0399999991</v>
      </c>
      <c r="L68" s="18">
        <f t="shared" si="4"/>
        <v>18768258.399999999</v>
      </c>
      <c r="M68" s="19"/>
    </row>
    <row r="69" spans="1:13" ht="15" customHeight="1">
      <c r="A69" s="20">
        <f t="shared" si="5"/>
        <v>61</v>
      </c>
      <c r="B69" s="20" t="s">
        <v>141</v>
      </c>
      <c r="C69" s="21" t="s">
        <v>142</v>
      </c>
      <c r="D69" s="23">
        <v>1120574</v>
      </c>
      <c r="E69" s="23">
        <v>2801430</v>
      </c>
      <c r="F69" s="24">
        <v>52.18</v>
      </c>
      <c r="G69" s="17"/>
      <c r="H69" s="20">
        <f t="shared" si="0"/>
        <v>0</v>
      </c>
      <c r="I69" s="22">
        <f t="shared" si="1"/>
        <v>52.18</v>
      </c>
      <c r="J69" s="22">
        <f t="shared" si="2"/>
        <v>52.18</v>
      </c>
      <c r="K69" s="18">
        <f t="shared" si="3"/>
        <v>58471551.32</v>
      </c>
      <c r="L69" s="18">
        <f t="shared" si="4"/>
        <v>146178617.40000001</v>
      </c>
      <c r="M69" s="19"/>
    </row>
    <row r="70" spans="1:13" ht="15" customHeight="1">
      <c r="A70" s="20">
        <f t="shared" si="5"/>
        <v>62</v>
      </c>
      <c r="B70" s="20" t="s">
        <v>143</v>
      </c>
      <c r="C70" s="21" t="s">
        <v>144</v>
      </c>
      <c r="D70" s="23">
        <v>1108344</v>
      </c>
      <c r="E70" s="23">
        <v>2770851</v>
      </c>
      <c r="F70" s="24">
        <v>10.26</v>
      </c>
      <c r="G70" s="17"/>
      <c r="H70" s="20">
        <f t="shared" si="0"/>
        <v>0</v>
      </c>
      <c r="I70" s="22">
        <f t="shared" si="1"/>
        <v>10.26</v>
      </c>
      <c r="J70" s="22">
        <f t="shared" si="2"/>
        <v>10.26</v>
      </c>
      <c r="K70" s="18">
        <f t="shared" si="3"/>
        <v>11371609.439999999</v>
      </c>
      <c r="L70" s="18">
        <f t="shared" si="4"/>
        <v>28428931.259999998</v>
      </c>
      <c r="M70" s="19"/>
    </row>
    <row r="71" spans="1:13" ht="15" customHeight="1">
      <c r="A71" s="20">
        <f t="shared" si="5"/>
        <v>63</v>
      </c>
      <c r="B71" s="20" t="s">
        <v>145</v>
      </c>
      <c r="C71" s="21" t="s">
        <v>146</v>
      </c>
      <c r="D71" s="23">
        <v>1089348</v>
      </c>
      <c r="E71" s="23">
        <v>2723360</v>
      </c>
      <c r="F71" s="24">
        <v>27.47</v>
      </c>
      <c r="G71" s="17"/>
      <c r="H71" s="20">
        <f t="shared" si="0"/>
        <v>0</v>
      </c>
      <c r="I71" s="22">
        <f t="shared" si="1"/>
        <v>27.47</v>
      </c>
      <c r="J71" s="22">
        <f t="shared" si="2"/>
        <v>27.47</v>
      </c>
      <c r="K71" s="18">
        <f t="shared" si="3"/>
        <v>29924389.559999999</v>
      </c>
      <c r="L71" s="18">
        <f t="shared" si="4"/>
        <v>74810699.200000003</v>
      </c>
      <c r="M71" s="19"/>
    </row>
    <row r="72" spans="1:13" ht="15" customHeight="1">
      <c r="A72" s="20">
        <f t="shared" si="5"/>
        <v>64</v>
      </c>
      <c r="B72" s="20" t="s">
        <v>147</v>
      </c>
      <c r="C72" s="21" t="s">
        <v>148</v>
      </c>
      <c r="D72" s="23">
        <v>1078574</v>
      </c>
      <c r="E72" s="23">
        <v>2696429</v>
      </c>
      <c r="F72" s="24">
        <v>6.34</v>
      </c>
      <c r="G72" s="17"/>
      <c r="H72" s="20">
        <f t="shared" si="0"/>
        <v>0</v>
      </c>
      <c r="I72" s="22">
        <f t="shared" si="1"/>
        <v>6.34</v>
      </c>
      <c r="J72" s="22">
        <f t="shared" si="2"/>
        <v>6.34</v>
      </c>
      <c r="K72" s="18">
        <f t="shared" si="3"/>
        <v>6838159.1600000001</v>
      </c>
      <c r="L72" s="18">
        <f t="shared" si="4"/>
        <v>17095359.859999999</v>
      </c>
      <c r="M72" s="19"/>
    </row>
    <row r="73" spans="1:13" ht="15" customHeight="1">
      <c r="A73" s="20">
        <f t="shared" si="5"/>
        <v>65</v>
      </c>
      <c r="B73" s="20" t="s">
        <v>149</v>
      </c>
      <c r="C73" s="21" t="s">
        <v>150</v>
      </c>
      <c r="D73" s="23">
        <v>1077719</v>
      </c>
      <c r="E73" s="23">
        <v>2694293</v>
      </c>
      <c r="F73" s="24">
        <v>5.87</v>
      </c>
      <c r="G73" s="17"/>
      <c r="H73" s="20">
        <f t="shared" ref="H73:H136" si="6">F73*G73</f>
        <v>0</v>
      </c>
      <c r="I73" s="22">
        <f t="shared" ref="I73:I136" si="7">F73-H73</f>
        <v>5.87</v>
      </c>
      <c r="J73" s="22">
        <f t="shared" ref="J73:J136" si="8">TRUNC(I73,2)</f>
        <v>5.87</v>
      </c>
      <c r="K73" s="18">
        <f t="shared" ref="K73:K136" si="9">D73*J73</f>
        <v>6326210.5300000003</v>
      </c>
      <c r="L73" s="18">
        <f t="shared" ref="L73:L136" si="10">E73*J73</f>
        <v>15815499.91</v>
      </c>
      <c r="M73" s="19"/>
    </row>
    <row r="74" spans="1:13" ht="15" customHeight="1">
      <c r="A74" s="20">
        <f t="shared" si="5"/>
        <v>66</v>
      </c>
      <c r="B74" s="20" t="s">
        <v>151</v>
      </c>
      <c r="C74" s="21" t="s">
        <v>152</v>
      </c>
      <c r="D74" s="23">
        <v>1071868</v>
      </c>
      <c r="E74" s="23">
        <v>2679666</v>
      </c>
      <c r="F74" s="24">
        <v>5.49</v>
      </c>
      <c r="G74" s="17"/>
      <c r="H74" s="20">
        <f t="shared" si="6"/>
        <v>0</v>
      </c>
      <c r="I74" s="22">
        <f t="shared" si="7"/>
        <v>5.49</v>
      </c>
      <c r="J74" s="22">
        <f t="shared" si="8"/>
        <v>5.49</v>
      </c>
      <c r="K74" s="18">
        <f t="shared" si="9"/>
        <v>5884555.3200000003</v>
      </c>
      <c r="L74" s="18">
        <f t="shared" si="10"/>
        <v>14711366.34</v>
      </c>
      <c r="M74" s="19"/>
    </row>
    <row r="75" spans="1:13" ht="15" customHeight="1">
      <c r="A75" s="20">
        <f t="shared" ref="A75:A138" si="11">A74+1</f>
        <v>67</v>
      </c>
      <c r="B75" s="20" t="s">
        <v>153</v>
      </c>
      <c r="C75" s="21" t="s">
        <v>154</v>
      </c>
      <c r="D75" s="23">
        <v>1064728</v>
      </c>
      <c r="E75" s="23">
        <v>2661816</v>
      </c>
      <c r="F75" s="24">
        <v>12.67</v>
      </c>
      <c r="G75" s="17"/>
      <c r="H75" s="20">
        <f t="shared" si="6"/>
        <v>0</v>
      </c>
      <c r="I75" s="22">
        <f t="shared" si="7"/>
        <v>12.67</v>
      </c>
      <c r="J75" s="22">
        <f t="shared" si="8"/>
        <v>12.67</v>
      </c>
      <c r="K75" s="18">
        <f t="shared" si="9"/>
        <v>13490103.76</v>
      </c>
      <c r="L75" s="18">
        <f t="shared" si="10"/>
        <v>33725208.719999999</v>
      </c>
      <c r="M75" s="19"/>
    </row>
    <row r="76" spans="1:13" ht="15" customHeight="1">
      <c r="A76" s="20">
        <f t="shared" si="11"/>
        <v>68</v>
      </c>
      <c r="B76" s="20" t="s">
        <v>155</v>
      </c>
      <c r="C76" s="21" t="s">
        <v>156</v>
      </c>
      <c r="D76" s="23">
        <v>1058370</v>
      </c>
      <c r="E76" s="23">
        <v>2645918</v>
      </c>
      <c r="F76" s="24">
        <v>5.65</v>
      </c>
      <c r="G76" s="17"/>
      <c r="H76" s="20">
        <f t="shared" si="6"/>
        <v>0</v>
      </c>
      <c r="I76" s="22">
        <f t="shared" si="7"/>
        <v>5.65</v>
      </c>
      <c r="J76" s="22">
        <f t="shared" si="8"/>
        <v>5.65</v>
      </c>
      <c r="K76" s="18">
        <f t="shared" si="9"/>
        <v>5979790.5</v>
      </c>
      <c r="L76" s="18">
        <f t="shared" si="10"/>
        <v>14949436.700000001</v>
      </c>
      <c r="M76" s="19"/>
    </row>
    <row r="77" spans="1:13" ht="15" customHeight="1">
      <c r="A77" s="20">
        <f t="shared" si="11"/>
        <v>69</v>
      </c>
      <c r="B77" s="20" t="s">
        <v>157</v>
      </c>
      <c r="C77" s="21" t="s">
        <v>158</v>
      </c>
      <c r="D77" s="23">
        <v>1016335</v>
      </c>
      <c r="E77" s="23">
        <v>2540833</v>
      </c>
      <c r="F77" s="24">
        <v>6.14</v>
      </c>
      <c r="G77" s="17"/>
      <c r="H77" s="20">
        <f t="shared" si="6"/>
        <v>0</v>
      </c>
      <c r="I77" s="22">
        <f t="shared" si="7"/>
        <v>6.14</v>
      </c>
      <c r="J77" s="22">
        <f t="shared" si="8"/>
        <v>6.14</v>
      </c>
      <c r="K77" s="18">
        <f t="shared" si="9"/>
        <v>6240296.8999999994</v>
      </c>
      <c r="L77" s="18">
        <f t="shared" si="10"/>
        <v>15600714.619999999</v>
      </c>
      <c r="M77" s="19"/>
    </row>
    <row r="78" spans="1:13" ht="15" customHeight="1">
      <c r="A78" s="20">
        <f t="shared" si="11"/>
        <v>70</v>
      </c>
      <c r="B78" s="20" t="s">
        <v>159</v>
      </c>
      <c r="C78" s="21" t="s">
        <v>160</v>
      </c>
      <c r="D78" s="23">
        <v>998497</v>
      </c>
      <c r="E78" s="23">
        <v>2496235</v>
      </c>
      <c r="F78" s="24">
        <v>4.09</v>
      </c>
      <c r="G78" s="17"/>
      <c r="H78" s="20">
        <f t="shared" si="6"/>
        <v>0</v>
      </c>
      <c r="I78" s="22">
        <f t="shared" si="7"/>
        <v>4.09</v>
      </c>
      <c r="J78" s="22">
        <f t="shared" si="8"/>
        <v>4.09</v>
      </c>
      <c r="K78" s="18">
        <f t="shared" si="9"/>
        <v>4083852.73</v>
      </c>
      <c r="L78" s="18">
        <f t="shared" si="10"/>
        <v>10209601.15</v>
      </c>
      <c r="M78" s="19"/>
    </row>
    <row r="79" spans="1:13" ht="15" customHeight="1">
      <c r="A79" s="20">
        <f t="shared" si="11"/>
        <v>71</v>
      </c>
      <c r="B79" s="20" t="s">
        <v>161</v>
      </c>
      <c r="C79" s="21" t="s">
        <v>162</v>
      </c>
      <c r="D79" s="23">
        <v>997792</v>
      </c>
      <c r="E79" s="23">
        <v>2494474</v>
      </c>
      <c r="F79" s="24">
        <v>4.3499999999999996</v>
      </c>
      <c r="G79" s="17"/>
      <c r="H79" s="20">
        <f t="shared" si="6"/>
        <v>0</v>
      </c>
      <c r="I79" s="22">
        <f t="shared" si="7"/>
        <v>4.3499999999999996</v>
      </c>
      <c r="J79" s="22">
        <f t="shared" si="8"/>
        <v>4.3499999999999996</v>
      </c>
      <c r="K79" s="18">
        <f t="shared" si="9"/>
        <v>4340395.1999999993</v>
      </c>
      <c r="L79" s="18">
        <f t="shared" si="10"/>
        <v>10850961.899999999</v>
      </c>
      <c r="M79" s="19"/>
    </row>
    <row r="80" spans="1:13" ht="15" customHeight="1">
      <c r="A80" s="20">
        <f t="shared" si="11"/>
        <v>72</v>
      </c>
      <c r="B80" s="20" t="s">
        <v>163</v>
      </c>
      <c r="C80" s="21" t="s">
        <v>164</v>
      </c>
      <c r="D80" s="23">
        <v>963992</v>
      </c>
      <c r="E80" s="23">
        <v>2409975</v>
      </c>
      <c r="F80" s="24">
        <v>22.42</v>
      </c>
      <c r="G80" s="17"/>
      <c r="H80" s="20">
        <f t="shared" si="6"/>
        <v>0</v>
      </c>
      <c r="I80" s="22">
        <f t="shared" si="7"/>
        <v>22.42</v>
      </c>
      <c r="J80" s="22">
        <f t="shared" si="8"/>
        <v>22.42</v>
      </c>
      <c r="K80" s="18">
        <f t="shared" si="9"/>
        <v>21612700.640000001</v>
      </c>
      <c r="L80" s="18">
        <f t="shared" si="10"/>
        <v>54031639.500000007</v>
      </c>
      <c r="M80" s="19"/>
    </row>
    <row r="81" spans="1:13" ht="15" customHeight="1">
      <c r="A81" s="20">
        <f t="shared" si="11"/>
        <v>73</v>
      </c>
      <c r="B81" s="20" t="s">
        <v>165</v>
      </c>
      <c r="C81" s="21" t="s">
        <v>166</v>
      </c>
      <c r="D81" s="23">
        <v>959399</v>
      </c>
      <c r="E81" s="23">
        <v>2398492</v>
      </c>
      <c r="F81" s="24">
        <v>4.58</v>
      </c>
      <c r="G81" s="17"/>
      <c r="H81" s="20">
        <f t="shared" si="6"/>
        <v>0</v>
      </c>
      <c r="I81" s="22">
        <f t="shared" si="7"/>
        <v>4.58</v>
      </c>
      <c r="J81" s="22">
        <f t="shared" si="8"/>
        <v>4.58</v>
      </c>
      <c r="K81" s="18">
        <f t="shared" si="9"/>
        <v>4394047.42</v>
      </c>
      <c r="L81" s="18">
        <f t="shared" si="10"/>
        <v>10985093.359999999</v>
      </c>
      <c r="M81" s="19"/>
    </row>
    <row r="82" spans="1:13" ht="15" customHeight="1">
      <c r="A82" s="20">
        <f t="shared" si="11"/>
        <v>74</v>
      </c>
      <c r="B82" s="20" t="s">
        <v>167</v>
      </c>
      <c r="C82" s="21" t="s">
        <v>168</v>
      </c>
      <c r="D82" s="23">
        <v>930687</v>
      </c>
      <c r="E82" s="23">
        <v>2326711</v>
      </c>
      <c r="F82" s="24">
        <v>7.86</v>
      </c>
      <c r="G82" s="17"/>
      <c r="H82" s="20">
        <f t="shared" si="6"/>
        <v>0</v>
      </c>
      <c r="I82" s="22">
        <f t="shared" si="7"/>
        <v>7.86</v>
      </c>
      <c r="J82" s="22">
        <f t="shared" si="8"/>
        <v>7.86</v>
      </c>
      <c r="K82" s="18">
        <f t="shared" si="9"/>
        <v>7315199.8200000003</v>
      </c>
      <c r="L82" s="18">
        <f t="shared" si="10"/>
        <v>18287948.460000001</v>
      </c>
      <c r="M82" s="19"/>
    </row>
    <row r="83" spans="1:13" ht="15" customHeight="1">
      <c r="A83" s="20">
        <f t="shared" si="11"/>
        <v>75</v>
      </c>
      <c r="B83" s="20" t="s">
        <v>169</v>
      </c>
      <c r="C83" s="21" t="s">
        <v>170</v>
      </c>
      <c r="D83" s="23">
        <v>917003</v>
      </c>
      <c r="E83" s="23">
        <v>2292500</v>
      </c>
      <c r="F83" s="24">
        <v>43.27</v>
      </c>
      <c r="G83" s="17"/>
      <c r="H83" s="20">
        <f t="shared" si="6"/>
        <v>0</v>
      </c>
      <c r="I83" s="22">
        <f t="shared" si="7"/>
        <v>43.27</v>
      </c>
      <c r="J83" s="22">
        <f t="shared" si="8"/>
        <v>43.27</v>
      </c>
      <c r="K83" s="18">
        <f t="shared" si="9"/>
        <v>39678719.810000002</v>
      </c>
      <c r="L83" s="18">
        <f t="shared" si="10"/>
        <v>99196475</v>
      </c>
      <c r="M83" s="19"/>
    </row>
    <row r="84" spans="1:13" ht="15" customHeight="1">
      <c r="A84" s="20">
        <f t="shared" si="11"/>
        <v>76</v>
      </c>
      <c r="B84" s="20" t="s">
        <v>171</v>
      </c>
      <c r="C84" s="21" t="s">
        <v>172</v>
      </c>
      <c r="D84" s="23">
        <v>900858</v>
      </c>
      <c r="E84" s="23">
        <v>2252140</v>
      </c>
      <c r="F84" s="24">
        <v>29.85</v>
      </c>
      <c r="G84" s="17"/>
      <c r="H84" s="20">
        <f t="shared" si="6"/>
        <v>0</v>
      </c>
      <c r="I84" s="22">
        <f t="shared" si="7"/>
        <v>29.85</v>
      </c>
      <c r="J84" s="22">
        <f t="shared" si="8"/>
        <v>29.85</v>
      </c>
      <c r="K84" s="18">
        <f t="shared" si="9"/>
        <v>26890611.300000001</v>
      </c>
      <c r="L84" s="18">
        <f t="shared" si="10"/>
        <v>67226379</v>
      </c>
      <c r="M84" s="19"/>
    </row>
    <row r="85" spans="1:13" ht="15" customHeight="1">
      <c r="A85" s="20">
        <f t="shared" si="11"/>
        <v>77</v>
      </c>
      <c r="B85" s="20" t="s">
        <v>173</v>
      </c>
      <c r="C85" s="21" t="s">
        <v>174</v>
      </c>
      <c r="D85" s="23">
        <v>892454</v>
      </c>
      <c r="E85" s="23">
        <v>2231127</v>
      </c>
      <c r="F85" s="24">
        <v>8.57</v>
      </c>
      <c r="G85" s="17"/>
      <c r="H85" s="20">
        <f t="shared" si="6"/>
        <v>0</v>
      </c>
      <c r="I85" s="22">
        <f t="shared" si="7"/>
        <v>8.57</v>
      </c>
      <c r="J85" s="22">
        <f t="shared" si="8"/>
        <v>8.57</v>
      </c>
      <c r="K85" s="18">
        <f t="shared" si="9"/>
        <v>7648330.7800000003</v>
      </c>
      <c r="L85" s="18">
        <f t="shared" si="10"/>
        <v>19120758.390000001</v>
      </c>
      <c r="M85" s="19"/>
    </row>
    <row r="86" spans="1:13" ht="15" customHeight="1">
      <c r="A86" s="20">
        <f t="shared" si="11"/>
        <v>78</v>
      </c>
      <c r="B86" s="20" t="s">
        <v>175</v>
      </c>
      <c r="C86" s="21" t="s">
        <v>176</v>
      </c>
      <c r="D86" s="23">
        <v>890878</v>
      </c>
      <c r="E86" s="23">
        <v>2227188</v>
      </c>
      <c r="F86" s="24">
        <v>14.98</v>
      </c>
      <c r="G86" s="17"/>
      <c r="H86" s="20">
        <f t="shared" si="6"/>
        <v>0</v>
      </c>
      <c r="I86" s="22">
        <f t="shared" si="7"/>
        <v>14.98</v>
      </c>
      <c r="J86" s="22">
        <f t="shared" si="8"/>
        <v>14.98</v>
      </c>
      <c r="K86" s="18">
        <f t="shared" si="9"/>
        <v>13345352.439999999</v>
      </c>
      <c r="L86" s="18">
        <f t="shared" si="10"/>
        <v>33363276.240000002</v>
      </c>
      <c r="M86" s="19"/>
    </row>
    <row r="87" spans="1:13" ht="15" customHeight="1">
      <c r="A87" s="20">
        <f t="shared" si="11"/>
        <v>79</v>
      </c>
      <c r="B87" s="20" t="s">
        <v>177</v>
      </c>
      <c r="C87" s="21" t="s">
        <v>178</v>
      </c>
      <c r="D87" s="23">
        <v>882730</v>
      </c>
      <c r="E87" s="23">
        <v>2206818</v>
      </c>
      <c r="F87" s="24">
        <v>15.46</v>
      </c>
      <c r="G87" s="17"/>
      <c r="H87" s="20">
        <f t="shared" si="6"/>
        <v>0</v>
      </c>
      <c r="I87" s="22">
        <f t="shared" si="7"/>
        <v>15.46</v>
      </c>
      <c r="J87" s="22">
        <f t="shared" si="8"/>
        <v>15.46</v>
      </c>
      <c r="K87" s="18">
        <f t="shared" si="9"/>
        <v>13647005.800000001</v>
      </c>
      <c r="L87" s="18">
        <f t="shared" si="10"/>
        <v>34117406.280000001</v>
      </c>
      <c r="M87" s="19"/>
    </row>
    <row r="88" spans="1:13" ht="15" customHeight="1">
      <c r="A88" s="20">
        <f t="shared" si="11"/>
        <v>80</v>
      </c>
      <c r="B88" s="20" t="s">
        <v>179</v>
      </c>
      <c r="C88" s="21" t="s">
        <v>180</v>
      </c>
      <c r="D88" s="23">
        <v>839711</v>
      </c>
      <c r="E88" s="23">
        <v>2099276</v>
      </c>
      <c r="F88" s="24">
        <v>2.67</v>
      </c>
      <c r="G88" s="17"/>
      <c r="H88" s="20">
        <f t="shared" si="6"/>
        <v>0</v>
      </c>
      <c r="I88" s="22">
        <f t="shared" si="7"/>
        <v>2.67</v>
      </c>
      <c r="J88" s="22">
        <f t="shared" si="8"/>
        <v>2.67</v>
      </c>
      <c r="K88" s="18">
        <f t="shared" si="9"/>
        <v>2242028.37</v>
      </c>
      <c r="L88" s="18">
        <f t="shared" si="10"/>
        <v>5605066.9199999999</v>
      </c>
      <c r="M88" s="19"/>
    </row>
    <row r="89" spans="1:13" ht="15" customHeight="1">
      <c r="A89" s="20">
        <f t="shared" si="11"/>
        <v>81</v>
      </c>
      <c r="B89" s="20" t="s">
        <v>181</v>
      </c>
      <c r="C89" s="21" t="s">
        <v>182</v>
      </c>
      <c r="D89" s="23">
        <v>802087</v>
      </c>
      <c r="E89" s="23">
        <v>2005208</v>
      </c>
      <c r="F89" s="24">
        <v>10.62</v>
      </c>
      <c r="G89" s="17"/>
      <c r="H89" s="20">
        <f t="shared" si="6"/>
        <v>0</v>
      </c>
      <c r="I89" s="22">
        <f t="shared" si="7"/>
        <v>10.62</v>
      </c>
      <c r="J89" s="22">
        <f t="shared" si="8"/>
        <v>10.62</v>
      </c>
      <c r="K89" s="18">
        <f t="shared" si="9"/>
        <v>8518163.9399999995</v>
      </c>
      <c r="L89" s="18">
        <f t="shared" si="10"/>
        <v>21295308.959999997</v>
      </c>
      <c r="M89" s="19"/>
    </row>
    <row r="90" spans="1:13" ht="15" customHeight="1">
      <c r="A90" s="20">
        <f t="shared" si="11"/>
        <v>82</v>
      </c>
      <c r="B90" s="20" t="s">
        <v>183</v>
      </c>
      <c r="C90" s="21" t="s">
        <v>184</v>
      </c>
      <c r="D90" s="23">
        <v>794046</v>
      </c>
      <c r="E90" s="23">
        <v>1985106</v>
      </c>
      <c r="F90" s="24">
        <v>63.52</v>
      </c>
      <c r="G90" s="17"/>
      <c r="H90" s="20">
        <f t="shared" si="6"/>
        <v>0</v>
      </c>
      <c r="I90" s="22">
        <f t="shared" si="7"/>
        <v>63.52</v>
      </c>
      <c r="J90" s="22">
        <f t="shared" si="8"/>
        <v>63.52</v>
      </c>
      <c r="K90" s="18">
        <f t="shared" si="9"/>
        <v>50437801.920000002</v>
      </c>
      <c r="L90" s="18">
        <f t="shared" si="10"/>
        <v>126093933.12</v>
      </c>
      <c r="M90" s="19"/>
    </row>
    <row r="91" spans="1:13" ht="15" customHeight="1">
      <c r="A91" s="20">
        <f t="shared" si="11"/>
        <v>83</v>
      </c>
      <c r="B91" s="20" t="s">
        <v>185</v>
      </c>
      <c r="C91" s="21" t="s">
        <v>186</v>
      </c>
      <c r="D91" s="23">
        <v>758059</v>
      </c>
      <c r="E91" s="23">
        <v>1895142</v>
      </c>
      <c r="F91" s="24">
        <v>20.309999999999999</v>
      </c>
      <c r="G91" s="17"/>
      <c r="H91" s="20">
        <f t="shared" si="6"/>
        <v>0</v>
      </c>
      <c r="I91" s="22">
        <f t="shared" si="7"/>
        <v>20.309999999999999</v>
      </c>
      <c r="J91" s="22">
        <f t="shared" si="8"/>
        <v>20.309999999999999</v>
      </c>
      <c r="K91" s="18">
        <f t="shared" si="9"/>
        <v>15396178.289999999</v>
      </c>
      <c r="L91" s="18">
        <f t="shared" si="10"/>
        <v>38490334.019999996</v>
      </c>
      <c r="M91" s="19"/>
    </row>
    <row r="92" spans="1:13" ht="15" customHeight="1">
      <c r="A92" s="20">
        <f t="shared" si="11"/>
        <v>84</v>
      </c>
      <c r="B92" s="20" t="s">
        <v>187</v>
      </c>
      <c r="C92" s="21" t="s">
        <v>188</v>
      </c>
      <c r="D92" s="23">
        <v>750503</v>
      </c>
      <c r="E92" s="23">
        <v>1876250</v>
      </c>
      <c r="F92" s="24">
        <v>5.61</v>
      </c>
      <c r="G92" s="17"/>
      <c r="H92" s="20">
        <f t="shared" si="6"/>
        <v>0</v>
      </c>
      <c r="I92" s="22">
        <f t="shared" si="7"/>
        <v>5.61</v>
      </c>
      <c r="J92" s="22">
        <f t="shared" si="8"/>
        <v>5.61</v>
      </c>
      <c r="K92" s="18">
        <f t="shared" si="9"/>
        <v>4210321.83</v>
      </c>
      <c r="L92" s="18">
        <f t="shared" si="10"/>
        <v>10525762.5</v>
      </c>
      <c r="M92" s="19"/>
    </row>
    <row r="93" spans="1:13" ht="15" customHeight="1">
      <c r="A93" s="20">
        <f t="shared" si="11"/>
        <v>85</v>
      </c>
      <c r="B93" s="20" t="s">
        <v>189</v>
      </c>
      <c r="C93" s="21" t="s">
        <v>190</v>
      </c>
      <c r="D93" s="23">
        <v>719580</v>
      </c>
      <c r="E93" s="23">
        <v>1798944</v>
      </c>
      <c r="F93" s="24">
        <v>23.24</v>
      </c>
      <c r="G93" s="17"/>
      <c r="H93" s="20">
        <f t="shared" si="6"/>
        <v>0</v>
      </c>
      <c r="I93" s="22">
        <f t="shared" si="7"/>
        <v>23.24</v>
      </c>
      <c r="J93" s="22">
        <f t="shared" si="8"/>
        <v>23.24</v>
      </c>
      <c r="K93" s="18">
        <f t="shared" si="9"/>
        <v>16723039.199999999</v>
      </c>
      <c r="L93" s="18">
        <f t="shared" si="10"/>
        <v>41807458.559999995</v>
      </c>
      <c r="M93" s="19"/>
    </row>
    <row r="94" spans="1:13" ht="15" customHeight="1">
      <c r="A94" s="20">
        <f t="shared" si="11"/>
        <v>86</v>
      </c>
      <c r="B94" s="20" t="s">
        <v>191</v>
      </c>
      <c r="C94" s="21" t="s">
        <v>192</v>
      </c>
      <c r="D94" s="23">
        <v>717742</v>
      </c>
      <c r="E94" s="23">
        <v>1794348</v>
      </c>
      <c r="F94" s="24">
        <v>5.79</v>
      </c>
      <c r="G94" s="17"/>
      <c r="H94" s="20">
        <f t="shared" si="6"/>
        <v>0</v>
      </c>
      <c r="I94" s="22">
        <f t="shared" si="7"/>
        <v>5.79</v>
      </c>
      <c r="J94" s="22">
        <f t="shared" si="8"/>
        <v>5.79</v>
      </c>
      <c r="K94" s="18">
        <f t="shared" si="9"/>
        <v>4155726.18</v>
      </c>
      <c r="L94" s="18">
        <f t="shared" si="10"/>
        <v>10389274.92</v>
      </c>
      <c r="M94" s="19"/>
    </row>
    <row r="95" spans="1:13" ht="15" customHeight="1">
      <c r="A95" s="20">
        <f t="shared" si="11"/>
        <v>87</v>
      </c>
      <c r="B95" s="20" t="s">
        <v>193</v>
      </c>
      <c r="C95" s="21" t="s">
        <v>194</v>
      </c>
      <c r="D95" s="23">
        <v>695096</v>
      </c>
      <c r="E95" s="23">
        <v>1737736</v>
      </c>
      <c r="F95" s="24">
        <v>4.05</v>
      </c>
      <c r="G95" s="17"/>
      <c r="H95" s="20">
        <f t="shared" si="6"/>
        <v>0</v>
      </c>
      <c r="I95" s="22">
        <f t="shared" si="7"/>
        <v>4.05</v>
      </c>
      <c r="J95" s="22">
        <f t="shared" si="8"/>
        <v>4.05</v>
      </c>
      <c r="K95" s="18">
        <f t="shared" si="9"/>
        <v>2815138.8</v>
      </c>
      <c r="L95" s="18">
        <f t="shared" si="10"/>
        <v>7037830.7999999998</v>
      </c>
      <c r="M95" s="19"/>
    </row>
    <row r="96" spans="1:13" ht="15" customHeight="1">
      <c r="A96" s="20">
        <f t="shared" si="11"/>
        <v>88</v>
      </c>
      <c r="B96" s="20" t="s">
        <v>195</v>
      </c>
      <c r="C96" s="21" t="s">
        <v>196</v>
      </c>
      <c r="D96" s="23">
        <v>687741</v>
      </c>
      <c r="E96" s="23">
        <v>1719345</v>
      </c>
      <c r="F96" s="24">
        <v>10.210000000000001</v>
      </c>
      <c r="G96" s="17"/>
      <c r="H96" s="20">
        <f t="shared" si="6"/>
        <v>0</v>
      </c>
      <c r="I96" s="22">
        <f t="shared" si="7"/>
        <v>10.210000000000001</v>
      </c>
      <c r="J96" s="22">
        <f t="shared" si="8"/>
        <v>10.210000000000001</v>
      </c>
      <c r="K96" s="18">
        <f t="shared" si="9"/>
        <v>7021835.6100000003</v>
      </c>
      <c r="L96" s="18">
        <f t="shared" si="10"/>
        <v>17554512.450000003</v>
      </c>
      <c r="M96" s="19"/>
    </row>
    <row r="97" spans="1:13" ht="15" customHeight="1">
      <c r="A97" s="20">
        <f t="shared" si="11"/>
        <v>89</v>
      </c>
      <c r="B97" s="20" t="s">
        <v>197</v>
      </c>
      <c r="C97" s="21" t="s">
        <v>198</v>
      </c>
      <c r="D97" s="23">
        <v>658387</v>
      </c>
      <c r="E97" s="23">
        <v>1645964</v>
      </c>
      <c r="F97" s="24">
        <v>55.66</v>
      </c>
      <c r="G97" s="17"/>
      <c r="H97" s="20">
        <f t="shared" si="6"/>
        <v>0</v>
      </c>
      <c r="I97" s="22">
        <f t="shared" si="7"/>
        <v>55.66</v>
      </c>
      <c r="J97" s="22">
        <f t="shared" si="8"/>
        <v>55.66</v>
      </c>
      <c r="K97" s="18">
        <f t="shared" si="9"/>
        <v>36645820.419999994</v>
      </c>
      <c r="L97" s="18">
        <f t="shared" si="10"/>
        <v>91614356.239999995</v>
      </c>
      <c r="M97" s="19"/>
    </row>
    <row r="98" spans="1:13" ht="15" customHeight="1">
      <c r="A98" s="20">
        <f t="shared" si="11"/>
        <v>90</v>
      </c>
      <c r="B98" s="20" t="s">
        <v>199</v>
      </c>
      <c r="C98" s="21" t="s">
        <v>200</v>
      </c>
      <c r="D98" s="23">
        <v>645847</v>
      </c>
      <c r="E98" s="23">
        <v>1614612</v>
      </c>
      <c r="F98" s="24">
        <v>12.16</v>
      </c>
      <c r="G98" s="17"/>
      <c r="H98" s="20">
        <f t="shared" si="6"/>
        <v>0</v>
      </c>
      <c r="I98" s="22">
        <f t="shared" si="7"/>
        <v>12.16</v>
      </c>
      <c r="J98" s="22">
        <f t="shared" si="8"/>
        <v>12.16</v>
      </c>
      <c r="K98" s="18">
        <f t="shared" si="9"/>
        <v>7853499.5200000005</v>
      </c>
      <c r="L98" s="18">
        <f t="shared" si="10"/>
        <v>19633681.920000002</v>
      </c>
      <c r="M98" s="19"/>
    </row>
    <row r="99" spans="1:13" ht="15" customHeight="1">
      <c r="A99" s="20">
        <f t="shared" si="11"/>
        <v>91</v>
      </c>
      <c r="B99" s="20" t="s">
        <v>201</v>
      </c>
      <c r="C99" s="21" t="s">
        <v>202</v>
      </c>
      <c r="D99" s="23">
        <v>639350</v>
      </c>
      <c r="E99" s="23">
        <v>1598374</v>
      </c>
      <c r="F99" s="24">
        <v>5.65</v>
      </c>
      <c r="G99" s="17"/>
      <c r="H99" s="20">
        <f t="shared" si="6"/>
        <v>0</v>
      </c>
      <c r="I99" s="22">
        <f t="shared" si="7"/>
        <v>5.65</v>
      </c>
      <c r="J99" s="22">
        <f t="shared" si="8"/>
        <v>5.65</v>
      </c>
      <c r="K99" s="18">
        <f t="shared" si="9"/>
        <v>3612327.5</v>
      </c>
      <c r="L99" s="18">
        <f t="shared" si="10"/>
        <v>9030813.1000000015</v>
      </c>
      <c r="M99" s="19"/>
    </row>
    <row r="100" spans="1:13" ht="15" customHeight="1">
      <c r="A100" s="20">
        <f t="shared" si="11"/>
        <v>92</v>
      </c>
      <c r="B100" s="20" t="s">
        <v>203</v>
      </c>
      <c r="C100" s="21" t="s">
        <v>204</v>
      </c>
      <c r="D100" s="23">
        <v>638327</v>
      </c>
      <c r="E100" s="23">
        <v>1595812</v>
      </c>
      <c r="F100" s="24">
        <v>10.24</v>
      </c>
      <c r="G100" s="17"/>
      <c r="H100" s="20">
        <f t="shared" si="6"/>
        <v>0</v>
      </c>
      <c r="I100" s="22">
        <f t="shared" si="7"/>
        <v>10.24</v>
      </c>
      <c r="J100" s="22">
        <f t="shared" si="8"/>
        <v>10.24</v>
      </c>
      <c r="K100" s="18">
        <f t="shared" si="9"/>
        <v>6536468.4800000004</v>
      </c>
      <c r="L100" s="18">
        <f t="shared" si="10"/>
        <v>16341114.880000001</v>
      </c>
      <c r="M100" s="19"/>
    </row>
    <row r="101" spans="1:13" ht="15" customHeight="1">
      <c r="A101" s="20">
        <f t="shared" si="11"/>
        <v>93</v>
      </c>
      <c r="B101" s="20" t="s">
        <v>205</v>
      </c>
      <c r="C101" s="21" t="s">
        <v>206</v>
      </c>
      <c r="D101" s="23">
        <v>626181</v>
      </c>
      <c r="E101" s="23">
        <v>1565446</v>
      </c>
      <c r="F101" s="24">
        <v>4.41</v>
      </c>
      <c r="G101" s="17"/>
      <c r="H101" s="20">
        <f t="shared" si="6"/>
        <v>0</v>
      </c>
      <c r="I101" s="22">
        <f t="shared" si="7"/>
        <v>4.41</v>
      </c>
      <c r="J101" s="22">
        <f t="shared" si="8"/>
        <v>4.41</v>
      </c>
      <c r="K101" s="18">
        <f t="shared" si="9"/>
        <v>2761458.21</v>
      </c>
      <c r="L101" s="18">
        <f t="shared" si="10"/>
        <v>6903616.8600000003</v>
      </c>
      <c r="M101" s="19"/>
    </row>
    <row r="102" spans="1:13" ht="15" customHeight="1">
      <c r="A102" s="20">
        <f t="shared" si="11"/>
        <v>94</v>
      </c>
      <c r="B102" s="20" t="s">
        <v>207</v>
      </c>
      <c r="C102" s="21" t="s">
        <v>208</v>
      </c>
      <c r="D102" s="23">
        <v>616892</v>
      </c>
      <c r="E102" s="23">
        <v>1542222</v>
      </c>
      <c r="F102" s="24">
        <v>13.7</v>
      </c>
      <c r="G102" s="17"/>
      <c r="H102" s="20">
        <f t="shared" si="6"/>
        <v>0</v>
      </c>
      <c r="I102" s="22">
        <f t="shared" si="7"/>
        <v>13.7</v>
      </c>
      <c r="J102" s="22">
        <f t="shared" si="8"/>
        <v>13.7</v>
      </c>
      <c r="K102" s="18">
        <f t="shared" si="9"/>
        <v>8451420.4000000004</v>
      </c>
      <c r="L102" s="18">
        <f t="shared" si="10"/>
        <v>21128441.399999999</v>
      </c>
      <c r="M102" s="19"/>
    </row>
    <row r="103" spans="1:13" ht="15" customHeight="1">
      <c r="A103" s="20">
        <f t="shared" si="11"/>
        <v>95</v>
      </c>
      <c r="B103" s="20" t="s">
        <v>209</v>
      </c>
      <c r="C103" s="21" t="s">
        <v>210</v>
      </c>
      <c r="D103" s="23">
        <v>606947</v>
      </c>
      <c r="E103" s="23">
        <v>1517361</v>
      </c>
      <c r="F103" s="24">
        <v>5.34</v>
      </c>
      <c r="G103" s="17"/>
      <c r="H103" s="20">
        <f t="shared" si="6"/>
        <v>0</v>
      </c>
      <c r="I103" s="22">
        <f t="shared" si="7"/>
        <v>5.34</v>
      </c>
      <c r="J103" s="22">
        <f t="shared" si="8"/>
        <v>5.34</v>
      </c>
      <c r="K103" s="18">
        <f t="shared" si="9"/>
        <v>3241096.98</v>
      </c>
      <c r="L103" s="18">
        <f t="shared" si="10"/>
        <v>8102707.7400000002</v>
      </c>
      <c r="M103" s="19"/>
    </row>
    <row r="104" spans="1:13" ht="15" customHeight="1">
      <c r="A104" s="20">
        <f t="shared" si="11"/>
        <v>96</v>
      </c>
      <c r="B104" s="20" t="s">
        <v>211</v>
      </c>
      <c r="C104" s="21" t="s">
        <v>212</v>
      </c>
      <c r="D104" s="23">
        <v>604238</v>
      </c>
      <c r="E104" s="23">
        <v>1510591</v>
      </c>
      <c r="F104" s="24">
        <v>13.99</v>
      </c>
      <c r="G104" s="17"/>
      <c r="H104" s="20">
        <f t="shared" si="6"/>
        <v>0</v>
      </c>
      <c r="I104" s="22">
        <f t="shared" si="7"/>
        <v>13.99</v>
      </c>
      <c r="J104" s="22">
        <f t="shared" si="8"/>
        <v>13.99</v>
      </c>
      <c r="K104" s="18">
        <f t="shared" si="9"/>
        <v>8453289.620000001</v>
      </c>
      <c r="L104" s="18">
        <f t="shared" si="10"/>
        <v>21133168.09</v>
      </c>
      <c r="M104" s="19"/>
    </row>
    <row r="105" spans="1:13" ht="15" customHeight="1">
      <c r="A105" s="20">
        <f t="shared" si="11"/>
        <v>97</v>
      </c>
      <c r="B105" s="20" t="s">
        <v>213</v>
      </c>
      <c r="C105" s="21" t="s">
        <v>214</v>
      </c>
      <c r="D105" s="23">
        <v>604224</v>
      </c>
      <c r="E105" s="23">
        <v>1510557</v>
      </c>
      <c r="F105" s="24">
        <v>18.48</v>
      </c>
      <c r="G105" s="17"/>
      <c r="H105" s="20">
        <f t="shared" si="6"/>
        <v>0</v>
      </c>
      <c r="I105" s="22">
        <f t="shared" si="7"/>
        <v>18.48</v>
      </c>
      <c r="J105" s="22">
        <f t="shared" si="8"/>
        <v>18.48</v>
      </c>
      <c r="K105" s="18">
        <f t="shared" si="9"/>
        <v>11166059.52</v>
      </c>
      <c r="L105" s="18">
        <f t="shared" si="10"/>
        <v>27915093.359999999</v>
      </c>
      <c r="M105" s="19"/>
    </row>
    <row r="106" spans="1:13" ht="15" customHeight="1">
      <c r="A106" s="20">
        <f t="shared" si="11"/>
        <v>98</v>
      </c>
      <c r="B106" s="20" t="s">
        <v>215</v>
      </c>
      <c r="C106" s="21" t="s">
        <v>216</v>
      </c>
      <c r="D106" s="23">
        <v>592681</v>
      </c>
      <c r="E106" s="23">
        <v>1481699</v>
      </c>
      <c r="F106" s="24">
        <v>62.22</v>
      </c>
      <c r="G106" s="17"/>
      <c r="H106" s="20">
        <f t="shared" si="6"/>
        <v>0</v>
      </c>
      <c r="I106" s="22">
        <f t="shared" si="7"/>
        <v>62.22</v>
      </c>
      <c r="J106" s="22">
        <f t="shared" si="8"/>
        <v>62.22</v>
      </c>
      <c r="K106" s="18">
        <f t="shared" si="9"/>
        <v>36876611.82</v>
      </c>
      <c r="L106" s="18">
        <f t="shared" si="10"/>
        <v>92191311.780000001</v>
      </c>
      <c r="M106" s="19"/>
    </row>
    <row r="107" spans="1:13" ht="15" customHeight="1">
      <c r="A107" s="20">
        <f t="shared" si="11"/>
        <v>99</v>
      </c>
      <c r="B107" s="20" t="s">
        <v>217</v>
      </c>
      <c r="C107" s="21" t="s">
        <v>218</v>
      </c>
      <c r="D107" s="23">
        <v>585210</v>
      </c>
      <c r="E107" s="23">
        <v>1463017</v>
      </c>
      <c r="F107" s="24">
        <v>557.63</v>
      </c>
      <c r="G107" s="17"/>
      <c r="H107" s="20">
        <f t="shared" si="6"/>
        <v>0</v>
      </c>
      <c r="I107" s="22">
        <f t="shared" si="7"/>
        <v>557.63</v>
      </c>
      <c r="J107" s="22">
        <f t="shared" si="8"/>
        <v>557.63</v>
      </c>
      <c r="K107" s="18">
        <f t="shared" si="9"/>
        <v>326330652.30000001</v>
      </c>
      <c r="L107" s="18">
        <f t="shared" si="10"/>
        <v>815822169.71000004</v>
      </c>
      <c r="M107" s="19"/>
    </row>
    <row r="108" spans="1:13" ht="15" customHeight="1">
      <c r="A108" s="20">
        <f t="shared" si="11"/>
        <v>100</v>
      </c>
      <c r="B108" s="20" t="s">
        <v>219</v>
      </c>
      <c r="C108" s="21" t="s">
        <v>220</v>
      </c>
      <c r="D108" s="23">
        <v>576514</v>
      </c>
      <c r="E108" s="23">
        <v>1441281</v>
      </c>
      <c r="F108" s="24">
        <v>31.47</v>
      </c>
      <c r="G108" s="17"/>
      <c r="H108" s="20">
        <f t="shared" si="6"/>
        <v>0</v>
      </c>
      <c r="I108" s="22">
        <f t="shared" si="7"/>
        <v>31.47</v>
      </c>
      <c r="J108" s="22">
        <f t="shared" si="8"/>
        <v>31.47</v>
      </c>
      <c r="K108" s="18">
        <f t="shared" si="9"/>
        <v>18142895.579999998</v>
      </c>
      <c r="L108" s="18">
        <f t="shared" si="10"/>
        <v>45357113.07</v>
      </c>
      <c r="M108" s="19"/>
    </row>
    <row r="109" spans="1:13" ht="15" customHeight="1">
      <c r="A109" s="20">
        <f t="shared" si="11"/>
        <v>101</v>
      </c>
      <c r="B109" s="20" t="s">
        <v>221</v>
      </c>
      <c r="C109" s="21" t="s">
        <v>222</v>
      </c>
      <c r="D109" s="23">
        <v>575754</v>
      </c>
      <c r="E109" s="23">
        <v>1439379</v>
      </c>
      <c r="F109" s="24">
        <v>196.55</v>
      </c>
      <c r="G109" s="17"/>
      <c r="H109" s="20">
        <f t="shared" si="6"/>
        <v>0</v>
      </c>
      <c r="I109" s="22">
        <f t="shared" si="7"/>
        <v>196.55</v>
      </c>
      <c r="J109" s="22">
        <f t="shared" si="8"/>
        <v>196.55</v>
      </c>
      <c r="K109" s="18">
        <f t="shared" si="9"/>
        <v>113164448.7</v>
      </c>
      <c r="L109" s="18">
        <f t="shared" si="10"/>
        <v>282909942.44999999</v>
      </c>
      <c r="M109" s="19"/>
    </row>
    <row r="110" spans="1:13" ht="15" customHeight="1">
      <c r="A110" s="20">
        <f t="shared" si="11"/>
        <v>102</v>
      </c>
      <c r="B110" s="20" t="s">
        <v>223</v>
      </c>
      <c r="C110" s="21" t="s">
        <v>224</v>
      </c>
      <c r="D110" s="23">
        <v>563964</v>
      </c>
      <c r="E110" s="23">
        <v>1409904</v>
      </c>
      <c r="F110" s="24">
        <v>50.14</v>
      </c>
      <c r="G110" s="17"/>
      <c r="H110" s="20">
        <f t="shared" si="6"/>
        <v>0</v>
      </c>
      <c r="I110" s="22">
        <f t="shared" si="7"/>
        <v>50.14</v>
      </c>
      <c r="J110" s="22">
        <f t="shared" si="8"/>
        <v>50.14</v>
      </c>
      <c r="K110" s="18">
        <f t="shared" si="9"/>
        <v>28277154.960000001</v>
      </c>
      <c r="L110" s="18">
        <f t="shared" si="10"/>
        <v>70692586.560000002</v>
      </c>
      <c r="M110" s="19"/>
    </row>
    <row r="111" spans="1:13" ht="15" customHeight="1">
      <c r="A111" s="20">
        <f t="shared" si="11"/>
        <v>103</v>
      </c>
      <c r="B111" s="20" t="s">
        <v>225</v>
      </c>
      <c r="C111" s="21" t="s">
        <v>226</v>
      </c>
      <c r="D111" s="23">
        <v>539667</v>
      </c>
      <c r="E111" s="23">
        <v>1349164</v>
      </c>
      <c r="F111" s="24">
        <v>20.58</v>
      </c>
      <c r="G111" s="17"/>
      <c r="H111" s="20">
        <f t="shared" si="6"/>
        <v>0</v>
      </c>
      <c r="I111" s="22">
        <f t="shared" si="7"/>
        <v>20.58</v>
      </c>
      <c r="J111" s="22">
        <f t="shared" si="8"/>
        <v>20.58</v>
      </c>
      <c r="K111" s="18">
        <f t="shared" si="9"/>
        <v>11106346.859999999</v>
      </c>
      <c r="L111" s="18">
        <f t="shared" si="10"/>
        <v>27765795.119999997</v>
      </c>
      <c r="M111" s="19"/>
    </row>
    <row r="112" spans="1:13" ht="15" customHeight="1">
      <c r="A112" s="20">
        <f t="shared" si="11"/>
        <v>104</v>
      </c>
      <c r="B112" s="20" t="s">
        <v>227</v>
      </c>
      <c r="C112" s="21" t="s">
        <v>228</v>
      </c>
      <c r="D112" s="23">
        <v>514696</v>
      </c>
      <c r="E112" s="23">
        <v>1286736</v>
      </c>
      <c r="F112" s="24">
        <v>38.11</v>
      </c>
      <c r="G112" s="17"/>
      <c r="H112" s="20">
        <f t="shared" si="6"/>
        <v>0</v>
      </c>
      <c r="I112" s="22">
        <f t="shared" si="7"/>
        <v>38.11</v>
      </c>
      <c r="J112" s="22">
        <f t="shared" si="8"/>
        <v>38.11</v>
      </c>
      <c r="K112" s="18">
        <f t="shared" si="9"/>
        <v>19615064.559999999</v>
      </c>
      <c r="L112" s="18">
        <f t="shared" si="10"/>
        <v>49037508.960000001</v>
      </c>
      <c r="M112" s="19"/>
    </row>
    <row r="113" spans="1:13" ht="15" customHeight="1">
      <c r="A113" s="20">
        <f t="shared" si="11"/>
        <v>105</v>
      </c>
      <c r="B113" s="20" t="s">
        <v>229</v>
      </c>
      <c r="C113" s="21" t="s">
        <v>230</v>
      </c>
      <c r="D113" s="23">
        <v>511716</v>
      </c>
      <c r="E113" s="23">
        <v>1279282</v>
      </c>
      <c r="F113" s="24">
        <v>7.06</v>
      </c>
      <c r="G113" s="17"/>
      <c r="H113" s="20">
        <f t="shared" si="6"/>
        <v>0</v>
      </c>
      <c r="I113" s="22">
        <f t="shared" si="7"/>
        <v>7.06</v>
      </c>
      <c r="J113" s="22">
        <f t="shared" si="8"/>
        <v>7.06</v>
      </c>
      <c r="K113" s="18">
        <f t="shared" si="9"/>
        <v>3612714.96</v>
      </c>
      <c r="L113" s="18">
        <f t="shared" si="10"/>
        <v>9031730.9199999999</v>
      </c>
      <c r="M113" s="19"/>
    </row>
    <row r="114" spans="1:13" ht="15" customHeight="1">
      <c r="A114" s="20">
        <f t="shared" si="11"/>
        <v>106</v>
      </c>
      <c r="B114" s="20" t="s">
        <v>231</v>
      </c>
      <c r="C114" s="21" t="s">
        <v>232</v>
      </c>
      <c r="D114" s="23">
        <v>501123</v>
      </c>
      <c r="E114" s="23">
        <v>1252804</v>
      </c>
      <c r="F114" s="24">
        <v>16.03</v>
      </c>
      <c r="G114" s="17"/>
      <c r="H114" s="20">
        <f t="shared" si="6"/>
        <v>0</v>
      </c>
      <c r="I114" s="22">
        <f t="shared" si="7"/>
        <v>16.03</v>
      </c>
      <c r="J114" s="22">
        <f t="shared" si="8"/>
        <v>16.03</v>
      </c>
      <c r="K114" s="18">
        <f t="shared" si="9"/>
        <v>8033001.6900000004</v>
      </c>
      <c r="L114" s="18">
        <f t="shared" si="10"/>
        <v>20082448.120000001</v>
      </c>
      <c r="M114" s="19"/>
    </row>
    <row r="115" spans="1:13" ht="15" customHeight="1">
      <c r="A115" s="20">
        <f t="shared" si="11"/>
        <v>107</v>
      </c>
      <c r="B115" s="20" t="s">
        <v>233</v>
      </c>
      <c r="C115" s="21" t="s">
        <v>234</v>
      </c>
      <c r="D115" s="23">
        <v>494932</v>
      </c>
      <c r="E115" s="23">
        <v>1237326</v>
      </c>
      <c r="F115" s="24">
        <v>17.600000000000001</v>
      </c>
      <c r="G115" s="17"/>
      <c r="H115" s="20">
        <f t="shared" si="6"/>
        <v>0</v>
      </c>
      <c r="I115" s="22">
        <f t="shared" si="7"/>
        <v>17.600000000000001</v>
      </c>
      <c r="J115" s="22">
        <f t="shared" si="8"/>
        <v>17.600000000000001</v>
      </c>
      <c r="K115" s="18">
        <f t="shared" si="9"/>
        <v>8710803.2000000011</v>
      </c>
      <c r="L115" s="18">
        <f t="shared" si="10"/>
        <v>21776937.600000001</v>
      </c>
      <c r="M115" s="19"/>
    </row>
    <row r="116" spans="1:13" ht="15" customHeight="1">
      <c r="A116" s="20">
        <f t="shared" si="11"/>
        <v>108</v>
      </c>
      <c r="B116" s="20" t="s">
        <v>235</v>
      </c>
      <c r="C116" s="21" t="s">
        <v>236</v>
      </c>
      <c r="D116" s="23">
        <v>487952</v>
      </c>
      <c r="E116" s="23">
        <v>1219873</v>
      </c>
      <c r="F116" s="24">
        <v>6.78</v>
      </c>
      <c r="G116" s="17"/>
      <c r="H116" s="20">
        <f t="shared" si="6"/>
        <v>0</v>
      </c>
      <c r="I116" s="22">
        <f t="shared" si="7"/>
        <v>6.78</v>
      </c>
      <c r="J116" s="22">
        <f t="shared" si="8"/>
        <v>6.78</v>
      </c>
      <c r="K116" s="18">
        <f t="shared" si="9"/>
        <v>3308314.56</v>
      </c>
      <c r="L116" s="18">
        <f t="shared" si="10"/>
        <v>8270738.9400000004</v>
      </c>
      <c r="M116" s="19"/>
    </row>
    <row r="117" spans="1:13" ht="15" customHeight="1">
      <c r="A117" s="20">
        <f t="shared" si="11"/>
        <v>109</v>
      </c>
      <c r="B117" s="20" t="s">
        <v>237</v>
      </c>
      <c r="C117" s="21" t="s">
        <v>238</v>
      </c>
      <c r="D117" s="23">
        <v>486027</v>
      </c>
      <c r="E117" s="23">
        <v>1215062</v>
      </c>
      <c r="F117" s="24">
        <v>8.4</v>
      </c>
      <c r="G117" s="17"/>
      <c r="H117" s="20">
        <f t="shared" si="6"/>
        <v>0</v>
      </c>
      <c r="I117" s="22">
        <f t="shared" si="7"/>
        <v>8.4</v>
      </c>
      <c r="J117" s="22">
        <f t="shared" si="8"/>
        <v>8.4</v>
      </c>
      <c r="K117" s="18">
        <f t="shared" si="9"/>
        <v>4082626.8000000003</v>
      </c>
      <c r="L117" s="18">
        <f t="shared" si="10"/>
        <v>10206520.800000001</v>
      </c>
      <c r="M117" s="19"/>
    </row>
    <row r="118" spans="1:13" ht="15" customHeight="1">
      <c r="A118" s="20">
        <f t="shared" si="11"/>
        <v>110</v>
      </c>
      <c r="B118" s="20" t="s">
        <v>239</v>
      </c>
      <c r="C118" s="21" t="s">
        <v>240</v>
      </c>
      <c r="D118" s="23">
        <v>469378</v>
      </c>
      <c r="E118" s="23">
        <v>1173440</v>
      </c>
      <c r="F118" s="24">
        <v>59.82</v>
      </c>
      <c r="G118" s="17"/>
      <c r="H118" s="20">
        <f t="shared" si="6"/>
        <v>0</v>
      </c>
      <c r="I118" s="22">
        <f t="shared" si="7"/>
        <v>59.82</v>
      </c>
      <c r="J118" s="22">
        <f t="shared" si="8"/>
        <v>59.82</v>
      </c>
      <c r="K118" s="18">
        <f t="shared" si="9"/>
        <v>28078191.960000001</v>
      </c>
      <c r="L118" s="18">
        <f t="shared" si="10"/>
        <v>70195180.799999997</v>
      </c>
      <c r="M118" s="19"/>
    </row>
    <row r="119" spans="1:13" ht="15" customHeight="1">
      <c r="A119" s="20">
        <f t="shared" si="11"/>
        <v>111</v>
      </c>
      <c r="B119" s="20" t="s">
        <v>241</v>
      </c>
      <c r="C119" s="21" t="s">
        <v>242</v>
      </c>
      <c r="D119" s="23">
        <v>467623</v>
      </c>
      <c r="E119" s="23">
        <v>1169051</v>
      </c>
      <c r="F119" s="24">
        <v>5.26</v>
      </c>
      <c r="G119" s="17"/>
      <c r="H119" s="20">
        <f t="shared" si="6"/>
        <v>0</v>
      </c>
      <c r="I119" s="22">
        <f t="shared" si="7"/>
        <v>5.26</v>
      </c>
      <c r="J119" s="22">
        <f t="shared" si="8"/>
        <v>5.26</v>
      </c>
      <c r="K119" s="18">
        <f t="shared" si="9"/>
        <v>2459696.98</v>
      </c>
      <c r="L119" s="18">
        <f t="shared" si="10"/>
        <v>6149208.2599999998</v>
      </c>
      <c r="M119" s="19"/>
    </row>
    <row r="120" spans="1:13" ht="15" customHeight="1">
      <c r="A120" s="20">
        <f t="shared" si="11"/>
        <v>112</v>
      </c>
      <c r="B120" s="20" t="s">
        <v>243</v>
      </c>
      <c r="C120" s="21" t="s">
        <v>244</v>
      </c>
      <c r="D120" s="23">
        <v>463901</v>
      </c>
      <c r="E120" s="23">
        <v>1159748</v>
      </c>
      <c r="F120" s="24">
        <v>21.82</v>
      </c>
      <c r="G120" s="17"/>
      <c r="H120" s="20">
        <f t="shared" si="6"/>
        <v>0</v>
      </c>
      <c r="I120" s="22">
        <f t="shared" si="7"/>
        <v>21.82</v>
      </c>
      <c r="J120" s="22">
        <f t="shared" si="8"/>
        <v>21.82</v>
      </c>
      <c r="K120" s="18">
        <f t="shared" si="9"/>
        <v>10122319.82</v>
      </c>
      <c r="L120" s="18">
        <f t="shared" si="10"/>
        <v>25305701.359999999</v>
      </c>
      <c r="M120" s="19"/>
    </row>
    <row r="121" spans="1:13" ht="15" customHeight="1">
      <c r="A121" s="20">
        <f t="shared" si="11"/>
        <v>113</v>
      </c>
      <c r="B121" s="20" t="s">
        <v>245</v>
      </c>
      <c r="C121" s="21" t="s">
        <v>246</v>
      </c>
      <c r="D121" s="23">
        <v>463376</v>
      </c>
      <c r="E121" s="23">
        <v>1158432</v>
      </c>
      <c r="F121" s="24">
        <v>17.739999999999998</v>
      </c>
      <c r="G121" s="17"/>
      <c r="H121" s="20">
        <f t="shared" si="6"/>
        <v>0</v>
      </c>
      <c r="I121" s="22">
        <f t="shared" si="7"/>
        <v>17.739999999999998</v>
      </c>
      <c r="J121" s="22">
        <f t="shared" si="8"/>
        <v>17.739999999999998</v>
      </c>
      <c r="K121" s="18">
        <f t="shared" si="9"/>
        <v>8220290.2399999993</v>
      </c>
      <c r="L121" s="18">
        <f t="shared" si="10"/>
        <v>20550583.68</v>
      </c>
      <c r="M121" s="19"/>
    </row>
    <row r="122" spans="1:13" ht="15" customHeight="1">
      <c r="A122" s="20">
        <f t="shared" si="11"/>
        <v>114</v>
      </c>
      <c r="B122" s="20" t="s">
        <v>247</v>
      </c>
      <c r="C122" s="21" t="s">
        <v>248</v>
      </c>
      <c r="D122" s="23">
        <v>460701</v>
      </c>
      <c r="E122" s="23">
        <v>1151745</v>
      </c>
      <c r="F122" s="24">
        <v>5.14</v>
      </c>
      <c r="G122" s="17"/>
      <c r="H122" s="20">
        <f t="shared" si="6"/>
        <v>0</v>
      </c>
      <c r="I122" s="22">
        <f t="shared" si="7"/>
        <v>5.14</v>
      </c>
      <c r="J122" s="22">
        <f t="shared" si="8"/>
        <v>5.14</v>
      </c>
      <c r="K122" s="18">
        <f t="shared" si="9"/>
        <v>2368003.1399999997</v>
      </c>
      <c r="L122" s="18">
        <f t="shared" si="10"/>
        <v>5919969.2999999998</v>
      </c>
      <c r="M122" s="19"/>
    </row>
    <row r="123" spans="1:13" ht="15" customHeight="1">
      <c r="A123" s="20">
        <f t="shared" si="11"/>
        <v>115</v>
      </c>
      <c r="B123" s="20" t="s">
        <v>249</v>
      </c>
      <c r="C123" s="21" t="s">
        <v>250</v>
      </c>
      <c r="D123" s="23">
        <v>441134</v>
      </c>
      <c r="E123" s="23">
        <v>1102827</v>
      </c>
      <c r="F123" s="24">
        <v>14.37</v>
      </c>
      <c r="G123" s="17"/>
      <c r="H123" s="20">
        <f t="shared" si="6"/>
        <v>0</v>
      </c>
      <c r="I123" s="22">
        <f t="shared" si="7"/>
        <v>14.37</v>
      </c>
      <c r="J123" s="22">
        <f t="shared" si="8"/>
        <v>14.37</v>
      </c>
      <c r="K123" s="18">
        <f t="shared" si="9"/>
        <v>6339095.5800000001</v>
      </c>
      <c r="L123" s="18">
        <f t="shared" si="10"/>
        <v>15847623.989999998</v>
      </c>
      <c r="M123" s="19"/>
    </row>
    <row r="124" spans="1:13" ht="15" customHeight="1">
      <c r="A124" s="20">
        <f t="shared" si="11"/>
        <v>116</v>
      </c>
      <c r="B124" s="20" t="s">
        <v>251</v>
      </c>
      <c r="C124" s="21" t="s">
        <v>252</v>
      </c>
      <c r="D124" s="23">
        <v>433795</v>
      </c>
      <c r="E124" s="23">
        <v>1084484</v>
      </c>
      <c r="F124" s="24">
        <v>48.5</v>
      </c>
      <c r="G124" s="17"/>
      <c r="H124" s="20">
        <f t="shared" si="6"/>
        <v>0</v>
      </c>
      <c r="I124" s="22">
        <f t="shared" si="7"/>
        <v>48.5</v>
      </c>
      <c r="J124" s="22">
        <f t="shared" si="8"/>
        <v>48.5</v>
      </c>
      <c r="K124" s="18">
        <f t="shared" si="9"/>
        <v>21039057.5</v>
      </c>
      <c r="L124" s="18">
        <f t="shared" si="10"/>
        <v>52597474</v>
      </c>
      <c r="M124" s="19"/>
    </row>
    <row r="125" spans="1:13" ht="15" customHeight="1">
      <c r="A125" s="20">
        <f t="shared" si="11"/>
        <v>117</v>
      </c>
      <c r="B125" s="20" t="s">
        <v>253</v>
      </c>
      <c r="C125" s="21" t="s">
        <v>254</v>
      </c>
      <c r="D125" s="23">
        <v>413085</v>
      </c>
      <c r="E125" s="23">
        <v>1032709</v>
      </c>
      <c r="F125" s="24">
        <v>18.350000000000001</v>
      </c>
      <c r="G125" s="17"/>
      <c r="H125" s="20">
        <f t="shared" si="6"/>
        <v>0</v>
      </c>
      <c r="I125" s="22">
        <f t="shared" si="7"/>
        <v>18.350000000000001</v>
      </c>
      <c r="J125" s="22">
        <f t="shared" si="8"/>
        <v>18.350000000000001</v>
      </c>
      <c r="K125" s="18">
        <f t="shared" si="9"/>
        <v>7580109.7500000009</v>
      </c>
      <c r="L125" s="18">
        <f t="shared" si="10"/>
        <v>18950210.150000002</v>
      </c>
      <c r="M125" s="19"/>
    </row>
    <row r="126" spans="1:13" ht="15" customHeight="1">
      <c r="A126" s="20">
        <f t="shared" si="11"/>
        <v>118</v>
      </c>
      <c r="B126" s="20" t="s">
        <v>255</v>
      </c>
      <c r="C126" s="21" t="s">
        <v>256</v>
      </c>
      <c r="D126" s="23">
        <v>411783</v>
      </c>
      <c r="E126" s="23">
        <v>1029453</v>
      </c>
      <c r="F126" s="24">
        <v>18.489999999999998</v>
      </c>
      <c r="G126" s="17"/>
      <c r="H126" s="20">
        <f t="shared" si="6"/>
        <v>0</v>
      </c>
      <c r="I126" s="22">
        <f t="shared" si="7"/>
        <v>18.489999999999998</v>
      </c>
      <c r="J126" s="22">
        <f t="shared" si="8"/>
        <v>18.489999999999998</v>
      </c>
      <c r="K126" s="18">
        <f t="shared" si="9"/>
        <v>7613867.669999999</v>
      </c>
      <c r="L126" s="18">
        <f t="shared" si="10"/>
        <v>19034585.969999999</v>
      </c>
      <c r="M126" s="19"/>
    </row>
    <row r="127" spans="1:13" ht="15" customHeight="1">
      <c r="A127" s="20">
        <f t="shared" si="11"/>
        <v>119</v>
      </c>
      <c r="B127" s="20" t="s">
        <v>257</v>
      </c>
      <c r="C127" s="21" t="s">
        <v>258</v>
      </c>
      <c r="D127" s="23">
        <v>402828</v>
      </c>
      <c r="E127" s="23">
        <v>1007067</v>
      </c>
      <c r="F127" s="24">
        <v>15.47</v>
      </c>
      <c r="G127" s="17"/>
      <c r="H127" s="20">
        <f t="shared" si="6"/>
        <v>0</v>
      </c>
      <c r="I127" s="22">
        <f t="shared" si="7"/>
        <v>15.47</v>
      </c>
      <c r="J127" s="22">
        <f t="shared" si="8"/>
        <v>15.47</v>
      </c>
      <c r="K127" s="18">
        <f t="shared" si="9"/>
        <v>6231749.1600000001</v>
      </c>
      <c r="L127" s="18">
        <f t="shared" si="10"/>
        <v>15579326.49</v>
      </c>
      <c r="M127" s="19"/>
    </row>
    <row r="128" spans="1:13" ht="15" customHeight="1">
      <c r="A128" s="20">
        <f t="shared" si="11"/>
        <v>120</v>
      </c>
      <c r="B128" s="20" t="s">
        <v>259</v>
      </c>
      <c r="C128" s="21" t="s">
        <v>260</v>
      </c>
      <c r="D128" s="23">
        <v>400523</v>
      </c>
      <c r="E128" s="23">
        <v>1001305</v>
      </c>
      <c r="F128" s="24">
        <v>18.920000000000002</v>
      </c>
      <c r="G128" s="17"/>
      <c r="H128" s="20">
        <f t="shared" si="6"/>
        <v>0</v>
      </c>
      <c r="I128" s="22">
        <f t="shared" si="7"/>
        <v>18.920000000000002</v>
      </c>
      <c r="J128" s="22">
        <f t="shared" si="8"/>
        <v>18.920000000000002</v>
      </c>
      <c r="K128" s="18">
        <f t="shared" si="9"/>
        <v>7577895.1600000011</v>
      </c>
      <c r="L128" s="18">
        <f t="shared" si="10"/>
        <v>18944690.600000001</v>
      </c>
      <c r="M128" s="19"/>
    </row>
    <row r="129" spans="1:13" ht="15" customHeight="1">
      <c r="A129" s="20">
        <f t="shared" si="11"/>
        <v>121</v>
      </c>
      <c r="B129" s="20" t="s">
        <v>261</v>
      </c>
      <c r="C129" s="21" t="s">
        <v>262</v>
      </c>
      <c r="D129" s="23">
        <v>398706</v>
      </c>
      <c r="E129" s="23">
        <v>996759</v>
      </c>
      <c r="F129" s="24">
        <v>6.8</v>
      </c>
      <c r="G129" s="17"/>
      <c r="H129" s="20">
        <f t="shared" si="6"/>
        <v>0</v>
      </c>
      <c r="I129" s="22">
        <f t="shared" si="7"/>
        <v>6.8</v>
      </c>
      <c r="J129" s="22">
        <f t="shared" si="8"/>
        <v>6.8</v>
      </c>
      <c r="K129" s="18">
        <f t="shared" si="9"/>
        <v>2711200.8</v>
      </c>
      <c r="L129" s="18">
        <f t="shared" si="10"/>
        <v>6777961.2000000002</v>
      </c>
      <c r="M129" s="19"/>
    </row>
    <row r="130" spans="1:13" ht="15" customHeight="1">
      <c r="A130" s="20">
        <f t="shared" si="11"/>
        <v>122</v>
      </c>
      <c r="B130" s="20" t="s">
        <v>263</v>
      </c>
      <c r="C130" s="21" t="s">
        <v>264</v>
      </c>
      <c r="D130" s="23">
        <v>388175</v>
      </c>
      <c r="E130" s="23">
        <v>970434</v>
      </c>
      <c r="F130" s="24">
        <v>13.71</v>
      </c>
      <c r="G130" s="17"/>
      <c r="H130" s="20">
        <f t="shared" si="6"/>
        <v>0</v>
      </c>
      <c r="I130" s="22">
        <f t="shared" si="7"/>
        <v>13.71</v>
      </c>
      <c r="J130" s="22">
        <f t="shared" si="8"/>
        <v>13.71</v>
      </c>
      <c r="K130" s="18">
        <f t="shared" si="9"/>
        <v>5321879.25</v>
      </c>
      <c r="L130" s="18">
        <f t="shared" si="10"/>
        <v>13304650.140000001</v>
      </c>
      <c r="M130" s="19"/>
    </row>
    <row r="131" spans="1:13" ht="15" customHeight="1">
      <c r="A131" s="20">
        <f t="shared" si="11"/>
        <v>123</v>
      </c>
      <c r="B131" s="20" t="s">
        <v>265</v>
      </c>
      <c r="C131" s="21" t="s">
        <v>266</v>
      </c>
      <c r="D131" s="23">
        <v>375762</v>
      </c>
      <c r="E131" s="23">
        <v>939399</v>
      </c>
      <c r="F131" s="24">
        <v>31.34</v>
      </c>
      <c r="G131" s="17"/>
      <c r="H131" s="20">
        <f t="shared" si="6"/>
        <v>0</v>
      </c>
      <c r="I131" s="22">
        <f t="shared" si="7"/>
        <v>31.34</v>
      </c>
      <c r="J131" s="22">
        <f t="shared" si="8"/>
        <v>31.34</v>
      </c>
      <c r="K131" s="18">
        <f t="shared" si="9"/>
        <v>11776381.08</v>
      </c>
      <c r="L131" s="18">
        <f t="shared" si="10"/>
        <v>29440764.66</v>
      </c>
      <c r="M131" s="19"/>
    </row>
    <row r="132" spans="1:13" ht="15" customHeight="1">
      <c r="A132" s="20">
        <f t="shared" si="11"/>
        <v>124</v>
      </c>
      <c r="B132" s="20" t="s">
        <v>267</v>
      </c>
      <c r="C132" s="21" t="s">
        <v>268</v>
      </c>
      <c r="D132" s="23">
        <v>373340</v>
      </c>
      <c r="E132" s="23">
        <v>933341</v>
      </c>
      <c r="F132" s="24">
        <v>17.77</v>
      </c>
      <c r="G132" s="17"/>
      <c r="H132" s="20">
        <f t="shared" si="6"/>
        <v>0</v>
      </c>
      <c r="I132" s="22">
        <f t="shared" si="7"/>
        <v>17.77</v>
      </c>
      <c r="J132" s="22">
        <f t="shared" si="8"/>
        <v>17.77</v>
      </c>
      <c r="K132" s="18">
        <f t="shared" si="9"/>
        <v>6634251.7999999998</v>
      </c>
      <c r="L132" s="18">
        <f t="shared" si="10"/>
        <v>16585469.57</v>
      </c>
      <c r="M132" s="19"/>
    </row>
    <row r="133" spans="1:13" ht="15" customHeight="1">
      <c r="A133" s="20">
        <f t="shared" si="11"/>
        <v>125</v>
      </c>
      <c r="B133" s="20" t="s">
        <v>269</v>
      </c>
      <c r="C133" s="21" t="s">
        <v>270</v>
      </c>
      <c r="D133" s="23">
        <v>368569</v>
      </c>
      <c r="E133" s="23">
        <v>921417</v>
      </c>
      <c r="F133" s="24">
        <v>33.6</v>
      </c>
      <c r="G133" s="17"/>
      <c r="H133" s="20">
        <f t="shared" si="6"/>
        <v>0</v>
      </c>
      <c r="I133" s="22">
        <f t="shared" si="7"/>
        <v>33.6</v>
      </c>
      <c r="J133" s="22">
        <f t="shared" si="8"/>
        <v>33.6</v>
      </c>
      <c r="K133" s="18">
        <f t="shared" si="9"/>
        <v>12383918.4</v>
      </c>
      <c r="L133" s="18">
        <f t="shared" si="10"/>
        <v>30959611.200000003</v>
      </c>
      <c r="M133" s="19"/>
    </row>
    <row r="134" spans="1:13" ht="15" customHeight="1">
      <c r="A134" s="20">
        <f t="shared" si="11"/>
        <v>126</v>
      </c>
      <c r="B134" s="20" t="s">
        <v>271</v>
      </c>
      <c r="C134" s="21" t="s">
        <v>272</v>
      </c>
      <c r="D134" s="23">
        <v>362256</v>
      </c>
      <c r="E134" s="23">
        <v>905634</v>
      </c>
      <c r="F134" s="24">
        <v>5.6</v>
      </c>
      <c r="G134" s="17"/>
      <c r="H134" s="20">
        <f t="shared" si="6"/>
        <v>0</v>
      </c>
      <c r="I134" s="22">
        <f t="shared" si="7"/>
        <v>5.6</v>
      </c>
      <c r="J134" s="22">
        <f t="shared" si="8"/>
        <v>5.6</v>
      </c>
      <c r="K134" s="18">
        <f t="shared" si="9"/>
        <v>2028633.5999999999</v>
      </c>
      <c r="L134" s="18">
        <f t="shared" si="10"/>
        <v>5071550.3999999994</v>
      </c>
      <c r="M134" s="19"/>
    </row>
    <row r="135" spans="1:13" ht="15" customHeight="1">
      <c r="A135" s="20">
        <f t="shared" si="11"/>
        <v>127</v>
      </c>
      <c r="B135" s="20" t="s">
        <v>273</v>
      </c>
      <c r="C135" s="21" t="s">
        <v>274</v>
      </c>
      <c r="D135" s="23">
        <v>359509</v>
      </c>
      <c r="E135" s="23">
        <v>898764</v>
      </c>
      <c r="F135" s="24">
        <v>13.25</v>
      </c>
      <c r="G135" s="17"/>
      <c r="H135" s="20">
        <f t="shared" si="6"/>
        <v>0</v>
      </c>
      <c r="I135" s="22">
        <f t="shared" si="7"/>
        <v>13.25</v>
      </c>
      <c r="J135" s="22">
        <f t="shared" si="8"/>
        <v>13.25</v>
      </c>
      <c r="K135" s="18">
        <f t="shared" si="9"/>
        <v>4763494.25</v>
      </c>
      <c r="L135" s="18">
        <f t="shared" si="10"/>
        <v>11908623</v>
      </c>
      <c r="M135" s="19"/>
    </row>
    <row r="136" spans="1:13" ht="15" customHeight="1">
      <c r="A136" s="20">
        <f t="shared" si="11"/>
        <v>128</v>
      </c>
      <c r="B136" s="20" t="s">
        <v>275</v>
      </c>
      <c r="C136" s="21" t="s">
        <v>276</v>
      </c>
      <c r="D136" s="23">
        <v>359502</v>
      </c>
      <c r="E136" s="23">
        <v>898752</v>
      </c>
      <c r="F136" s="24">
        <v>28.66</v>
      </c>
      <c r="G136" s="17"/>
      <c r="H136" s="20">
        <f t="shared" si="6"/>
        <v>0</v>
      </c>
      <c r="I136" s="22">
        <f t="shared" si="7"/>
        <v>28.66</v>
      </c>
      <c r="J136" s="22">
        <f t="shared" si="8"/>
        <v>28.66</v>
      </c>
      <c r="K136" s="18">
        <f t="shared" si="9"/>
        <v>10303327.32</v>
      </c>
      <c r="L136" s="18">
        <f t="shared" si="10"/>
        <v>25758232.32</v>
      </c>
      <c r="M136" s="19"/>
    </row>
    <row r="137" spans="1:13" ht="15" customHeight="1">
      <c r="A137" s="20">
        <f t="shared" si="11"/>
        <v>129</v>
      </c>
      <c r="B137" s="20" t="s">
        <v>277</v>
      </c>
      <c r="C137" s="21" t="s">
        <v>278</v>
      </c>
      <c r="D137" s="23">
        <v>358307</v>
      </c>
      <c r="E137" s="23">
        <v>895761</v>
      </c>
      <c r="F137" s="24">
        <v>198.07</v>
      </c>
      <c r="G137" s="17"/>
      <c r="H137" s="20">
        <f t="shared" ref="H137:H200" si="12">F137*G137</f>
        <v>0</v>
      </c>
      <c r="I137" s="22">
        <f t="shared" ref="I137:I200" si="13">F137-H137</f>
        <v>198.07</v>
      </c>
      <c r="J137" s="22">
        <f t="shared" ref="J137:J200" si="14">TRUNC(I137,2)</f>
        <v>198.07</v>
      </c>
      <c r="K137" s="18">
        <f t="shared" ref="K137:K200" si="15">D137*J137</f>
        <v>70969867.489999995</v>
      </c>
      <c r="L137" s="18">
        <f t="shared" ref="L137:L200" si="16">E137*J137</f>
        <v>177423381.26999998</v>
      </c>
      <c r="M137" s="19"/>
    </row>
    <row r="138" spans="1:13" ht="15" customHeight="1">
      <c r="A138" s="20">
        <f t="shared" si="11"/>
        <v>130</v>
      </c>
      <c r="B138" s="20" t="s">
        <v>279</v>
      </c>
      <c r="C138" s="21" t="s">
        <v>280</v>
      </c>
      <c r="D138" s="23">
        <v>357000</v>
      </c>
      <c r="E138" s="23">
        <v>892494</v>
      </c>
      <c r="F138" s="24">
        <v>21.76</v>
      </c>
      <c r="G138" s="17"/>
      <c r="H138" s="20">
        <f t="shared" si="12"/>
        <v>0</v>
      </c>
      <c r="I138" s="22">
        <f t="shared" si="13"/>
        <v>21.76</v>
      </c>
      <c r="J138" s="22">
        <f t="shared" si="14"/>
        <v>21.76</v>
      </c>
      <c r="K138" s="18">
        <f t="shared" si="15"/>
        <v>7768320.0000000009</v>
      </c>
      <c r="L138" s="18">
        <f t="shared" si="16"/>
        <v>19420669.440000001</v>
      </c>
      <c r="M138" s="19"/>
    </row>
    <row r="139" spans="1:13" ht="15" customHeight="1">
      <c r="A139" s="20">
        <f t="shared" ref="A139:A202" si="17">A138+1</f>
        <v>131</v>
      </c>
      <c r="B139" s="20" t="s">
        <v>281</v>
      </c>
      <c r="C139" s="21" t="s">
        <v>282</v>
      </c>
      <c r="D139" s="23">
        <v>356158</v>
      </c>
      <c r="E139" s="23">
        <v>890389</v>
      </c>
      <c r="F139" s="24">
        <v>13.14</v>
      </c>
      <c r="G139" s="17"/>
      <c r="H139" s="20">
        <f t="shared" si="12"/>
        <v>0</v>
      </c>
      <c r="I139" s="22">
        <f t="shared" si="13"/>
        <v>13.14</v>
      </c>
      <c r="J139" s="22">
        <f t="shared" si="14"/>
        <v>13.14</v>
      </c>
      <c r="K139" s="18">
        <f t="shared" si="15"/>
        <v>4679916.12</v>
      </c>
      <c r="L139" s="18">
        <f t="shared" si="16"/>
        <v>11699711.460000001</v>
      </c>
      <c r="M139" s="19"/>
    </row>
    <row r="140" spans="1:13" ht="15" customHeight="1">
      <c r="A140" s="20">
        <f t="shared" si="17"/>
        <v>132</v>
      </c>
      <c r="B140" s="20" t="s">
        <v>283</v>
      </c>
      <c r="C140" s="21" t="s">
        <v>284</v>
      </c>
      <c r="D140" s="23">
        <v>354901</v>
      </c>
      <c r="E140" s="23">
        <v>887246</v>
      </c>
      <c r="F140" s="24">
        <v>321.08999999999997</v>
      </c>
      <c r="G140" s="17"/>
      <c r="H140" s="20">
        <f t="shared" si="12"/>
        <v>0</v>
      </c>
      <c r="I140" s="22">
        <f t="shared" si="13"/>
        <v>321.08999999999997</v>
      </c>
      <c r="J140" s="22">
        <f t="shared" si="14"/>
        <v>321.08999999999997</v>
      </c>
      <c r="K140" s="18">
        <f t="shared" si="15"/>
        <v>113955162.08999999</v>
      </c>
      <c r="L140" s="18">
        <f t="shared" si="16"/>
        <v>284885818.13999999</v>
      </c>
      <c r="M140" s="19"/>
    </row>
    <row r="141" spans="1:13" ht="15" customHeight="1">
      <c r="A141" s="20">
        <f t="shared" si="17"/>
        <v>133</v>
      </c>
      <c r="B141" s="20" t="s">
        <v>285</v>
      </c>
      <c r="C141" s="21" t="s">
        <v>286</v>
      </c>
      <c r="D141" s="23">
        <v>343108</v>
      </c>
      <c r="E141" s="23">
        <v>857766</v>
      </c>
      <c r="F141" s="24">
        <v>80.06</v>
      </c>
      <c r="G141" s="17"/>
      <c r="H141" s="20">
        <f t="shared" si="12"/>
        <v>0</v>
      </c>
      <c r="I141" s="22">
        <f t="shared" si="13"/>
        <v>80.06</v>
      </c>
      <c r="J141" s="22">
        <f t="shared" si="14"/>
        <v>80.06</v>
      </c>
      <c r="K141" s="18">
        <f t="shared" si="15"/>
        <v>27469226.48</v>
      </c>
      <c r="L141" s="18">
        <f t="shared" si="16"/>
        <v>68672745.960000008</v>
      </c>
      <c r="M141" s="19"/>
    </row>
    <row r="142" spans="1:13" ht="15" customHeight="1">
      <c r="A142" s="20">
        <f t="shared" si="17"/>
        <v>134</v>
      </c>
      <c r="B142" s="20" t="s">
        <v>287</v>
      </c>
      <c r="C142" s="21" t="s">
        <v>288</v>
      </c>
      <c r="D142" s="23">
        <v>340978</v>
      </c>
      <c r="E142" s="23">
        <v>852441</v>
      </c>
      <c r="F142" s="24">
        <v>15.48</v>
      </c>
      <c r="G142" s="17"/>
      <c r="H142" s="20">
        <f t="shared" si="12"/>
        <v>0</v>
      </c>
      <c r="I142" s="22">
        <f t="shared" si="13"/>
        <v>15.48</v>
      </c>
      <c r="J142" s="22">
        <f t="shared" si="14"/>
        <v>15.48</v>
      </c>
      <c r="K142" s="18">
        <f t="shared" si="15"/>
        <v>5278339.4400000004</v>
      </c>
      <c r="L142" s="18">
        <f t="shared" si="16"/>
        <v>13195786.68</v>
      </c>
      <c r="M142" s="19"/>
    </row>
    <row r="143" spans="1:13" ht="15" customHeight="1">
      <c r="A143" s="20">
        <f t="shared" si="17"/>
        <v>135</v>
      </c>
      <c r="B143" s="20" t="s">
        <v>289</v>
      </c>
      <c r="C143" s="21" t="s">
        <v>290</v>
      </c>
      <c r="D143" s="23">
        <v>333367</v>
      </c>
      <c r="E143" s="23">
        <v>833410</v>
      </c>
      <c r="F143" s="24">
        <v>13.5</v>
      </c>
      <c r="G143" s="17"/>
      <c r="H143" s="20">
        <f t="shared" si="12"/>
        <v>0</v>
      </c>
      <c r="I143" s="22">
        <f t="shared" si="13"/>
        <v>13.5</v>
      </c>
      <c r="J143" s="22">
        <f t="shared" si="14"/>
        <v>13.5</v>
      </c>
      <c r="K143" s="18">
        <f t="shared" si="15"/>
        <v>4500454.5</v>
      </c>
      <c r="L143" s="18">
        <f t="shared" si="16"/>
        <v>11251035</v>
      </c>
      <c r="M143" s="19"/>
    </row>
    <row r="144" spans="1:13" ht="15" customHeight="1">
      <c r="A144" s="20">
        <f t="shared" si="17"/>
        <v>136</v>
      </c>
      <c r="B144" s="20" t="s">
        <v>291</v>
      </c>
      <c r="C144" s="21" t="s">
        <v>292</v>
      </c>
      <c r="D144" s="23">
        <v>328785</v>
      </c>
      <c r="E144" s="23">
        <v>821960</v>
      </c>
      <c r="F144" s="24">
        <v>17.809999999999999</v>
      </c>
      <c r="G144" s="17"/>
      <c r="H144" s="20">
        <f t="shared" si="12"/>
        <v>0</v>
      </c>
      <c r="I144" s="22">
        <f t="shared" si="13"/>
        <v>17.809999999999999</v>
      </c>
      <c r="J144" s="22">
        <f t="shared" si="14"/>
        <v>17.809999999999999</v>
      </c>
      <c r="K144" s="18">
        <f t="shared" si="15"/>
        <v>5855660.8499999996</v>
      </c>
      <c r="L144" s="18">
        <f t="shared" si="16"/>
        <v>14639107.6</v>
      </c>
      <c r="M144" s="19"/>
    </row>
    <row r="145" spans="1:13" ht="15" customHeight="1">
      <c r="A145" s="20">
        <f t="shared" si="17"/>
        <v>137</v>
      </c>
      <c r="B145" s="20" t="s">
        <v>293</v>
      </c>
      <c r="C145" s="21" t="s">
        <v>294</v>
      </c>
      <c r="D145" s="23">
        <v>328646</v>
      </c>
      <c r="E145" s="23">
        <v>821609</v>
      </c>
      <c r="F145" s="24">
        <v>2.83</v>
      </c>
      <c r="G145" s="17"/>
      <c r="H145" s="20">
        <f t="shared" si="12"/>
        <v>0</v>
      </c>
      <c r="I145" s="22">
        <f t="shared" si="13"/>
        <v>2.83</v>
      </c>
      <c r="J145" s="22">
        <f t="shared" si="14"/>
        <v>2.83</v>
      </c>
      <c r="K145" s="18">
        <f t="shared" si="15"/>
        <v>930068.18</v>
      </c>
      <c r="L145" s="18">
        <f t="shared" si="16"/>
        <v>2325153.4700000002</v>
      </c>
      <c r="M145" s="19"/>
    </row>
    <row r="146" spans="1:13" ht="15" customHeight="1">
      <c r="A146" s="20">
        <f t="shared" si="17"/>
        <v>138</v>
      </c>
      <c r="B146" s="20" t="s">
        <v>295</v>
      </c>
      <c r="C146" s="21" t="s">
        <v>296</v>
      </c>
      <c r="D146" s="23">
        <v>324769</v>
      </c>
      <c r="E146" s="23">
        <v>811914</v>
      </c>
      <c r="F146" s="24">
        <v>4.4000000000000004</v>
      </c>
      <c r="G146" s="17"/>
      <c r="H146" s="20">
        <f t="shared" si="12"/>
        <v>0</v>
      </c>
      <c r="I146" s="22">
        <f t="shared" si="13"/>
        <v>4.4000000000000004</v>
      </c>
      <c r="J146" s="22">
        <f t="shared" si="14"/>
        <v>4.4000000000000004</v>
      </c>
      <c r="K146" s="18">
        <f t="shared" si="15"/>
        <v>1428983.6</v>
      </c>
      <c r="L146" s="18">
        <f t="shared" si="16"/>
        <v>3572421.6</v>
      </c>
      <c r="M146" s="19"/>
    </row>
    <row r="147" spans="1:13" ht="15" customHeight="1">
      <c r="A147" s="20">
        <f t="shared" si="17"/>
        <v>139</v>
      </c>
      <c r="B147" s="20" t="s">
        <v>297</v>
      </c>
      <c r="C147" s="21" t="s">
        <v>298</v>
      </c>
      <c r="D147" s="23">
        <v>324666</v>
      </c>
      <c r="E147" s="23">
        <v>811658</v>
      </c>
      <c r="F147" s="24">
        <v>18.21</v>
      </c>
      <c r="G147" s="17"/>
      <c r="H147" s="20">
        <f t="shared" si="12"/>
        <v>0</v>
      </c>
      <c r="I147" s="22">
        <f t="shared" si="13"/>
        <v>18.21</v>
      </c>
      <c r="J147" s="22">
        <f t="shared" si="14"/>
        <v>18.21</v>
      </c>
      <c r="K147" s="18">
        <f t="shared" si="15"/>
        <v>5912167.8600000003</v>
      </c>
      <c r="L147" s="18">
        <f t="shared" si="16"/>
        <v>14780292.180000002</v>
      </c>
      <c r="M147" s="19"/>
    </row>
    <row r="148" spans="1:13" ht="15" customHeight="1">
      <c r="A148" s="20">
        <f t="shared" si="17"/>
        <v>140</v>
      </c>
      <c r="B148" s="20" t="s">
        <v>299</v>
      </c>
      <c r="C148" s="21" t="s">
        <v>300</v>
      </c>
      <c r="D148" s="23">
        <v>313443</v>
      </c>
      <c r="E148" s="23">
        <v>783600</v>
      </c>
      <c r="F148" s="24">
        <v>5.74</v>
      </c>
      <c r="G148" s="17"/>
      <c r="H148" s="20">
        <f t="shared" si="12"/>
        <v>0</v>
      </c>
      <c r="I148" s="22">
        <f t="shared" si="13"/>
        <v>5.74</v>
      </c>
      <c r="J148" s="22">
        <f t="shared" si="14"/>
        <v>5.74</v>
      </c>
      <c r="K148" s="18">
        <f t="shared" si="15"/>
        <v>1799162.82</v>
      </c>
      <c r="L148" s="18">
        <f t="shared" si="16"/>
        <v>4497864</v>
      </c>
      <c r="M148" s="19"/>
    </row>
    <row r="149" spans="1:13" ht="15" customHeight="1">
      <c r="A149" s="20">
        <f t="shared" si="17"/>
        <v>141</v>
      </c>
      <c r="B149" s="20" t="s">
        <v>301</v>
      </c>
      <c r="C149" s="21" t="s">
        <v>302</v>
      </c>
      <c r="D149" s="23">
        <v>298234</v>
      </c>
      <c r="E149" s="23">
        <v>745575</v>
      </c>
      <c r="F149" s="24">
        <v>87.06</v>
      </c>
      <c r="G149" s="17"/>
      <c r="H149" s="20">
        <f t="shared" si="12"/>
        <v>0</v>
      </c>
      <c r="I149" s="22">
        <f t="shared" si="13"/>
        <v>87.06</v>
      </c>
      <c r="J149" s="22">
        <f t="shared" si="14"/>
        <v>87.06</v>
      </c>
      <c r="K149" s="18">
        <f t="shared" si="15"/>
        <v>25964252.039999999</v>
      </c>
      <c r="L149" s="18">
        <f t="shared" si="16"/>
        <v>64909759.5</v>
      </c>
      <c r="M149" s="19"/>
    </row>
    <row r="150" spans="1:13" ht="15" customHeight="1">
      <c r="A150" s="20">
        <f t="shared" si="17"/>
        <v>142</v>
      </c>
      <c r="B150" s="20" t="s">
        <v>303</v>
      </c>
      <c r="C150" s="21" t="s">
        <v>304</v>
      </c>
      <c r="D150" s="23">
        <v>292031</v>
      </c>
      <c r="E150" s="23">
        <v>730073</v>
      </c>
      <c r="F150" s="24">
        <v>4.42</v>
      </c>
      <c r="G150" s="17"/>
      <c r="H150" s="20">
        <f t="shared" si="12"/>
        <v>0</v>
      </c>
      <c r="I150" s="22">
        <f t="shared" si="13"/>
        <v>4.42</v>
      </c>
      <c r="J150" s="22">
        <f t="shared" si="14"/>
        <v>4.42</v>
      </c>
      <c r="K150" s="18">
        <f t="shared" si="15"/>
        <v>1290777.02</v>
      </c>
      <c r="L150" s="18">
        <f t="shared" si="16"/>
        <v>3226922.66</v>
      </c>
      <c r="M150" s="19"/>
    </row>
    <row r="151" spans="1:13" ht="15" customHeight="1">
      <c r="A151" s="20">
        <f t="shared" si="17"/>
        <v>143</v>
      </c>
      <c r="B151" s="20" t="s">
        <v>305</v>
      </c>
      <c r="C151" s="21" t="s">
        <v>306</v>
      </c>
      <c r="D151" s="23">
        <v>291211</v>
      </c>
      <c r="E151" s="23">
        <v>728023</v>
      </c>
      <c r="F151" s="24">
        <v>195.79</v>
      </c>
      <c r="G151" s="17"/>
      <c r="H151" s="20">
        <f t="shared" si="12"/>
        <v>0</v>
      </c>
      <c r="I151" s="22">
        <f t="shared" si="13"/>
        <v>195.79</v>
      </c>
      <c r="J151" s="22">
        <f t="shared" si="14"/>
        <v>195.79</v>
      </c>
      <c r="K151" s="18">
        <f t="shared" si="15"/>
        <v>57016201.689999998</v>
      </c>
      <c r="L151" s="18">
        <f t="shared" si="16"/>
        <v>142539623.16999999</v>
      </c>
      <c r="M151" s="19"/>
    </row>
    <row r="152" spans="1:13" ht="15" customHeight="1">
      <c r="A152" s="20">
        <f t="shared" si="17"/>
        <v>144</v>
      </c>
      <c r="B152" s="20" t="s">
        <v>307</v>
      </c>
      <c r="C152" s="21" t="s">
        <v>308</v>
      </c>
      <c r="D152" s="23">
        <v>282897</v>
      </c>
      <c r="E152" s="23">
        <v>707239</v>
      </c>
      <c r="F152" s="24">
        <v>17.53</v>
      </c>
      <c r="G152" s="17"/>
      <c r="H152" s="20">
        <f t="shared" si="12"/>
        <v>0</v>
      </c>
      <c r="I152" s="22">
        <f t="shared" si="13"/>
        <v>17.53</v>
      </c>
      <c r="J152" s="22">
        <f t="shared" si="14"/>
        <v>17.53</v>
      </c>
      <c r="K152" s="18">
        <f t="shared" si="15"/>
        <v>4959184.41</v>
      </c>
      <c r="L152" s="18">
        <f t="shared" si="16"/>
        <v>12397899.67</v>
      </c>
      <c r="M152" s="19"/>
    </row>
    <row r="153" spans="1:13" ht="15" customHeight="1">
      <c r="A153" s="20">
        <f t="shared" si="17"/>
        <v>145</v>
      </c>
      <c r="B153" s="20" t="s">
        <v>309</v>
      </c>
      <c r="C153" s="21" t="s">
        <v>310</v>
      </c>
      <c r="D153" s="23">
        <v>279743</v>
      </c>
      <c r="E153" s="23">
        <v>699350</v>
      </c>
      <c r="F153" s="24">
        <v>28.64</v>
      </c>
      <c r="G153" s="17"/>
      <c r="H153" s="20">
        <f t="shared" si="12"/>
        <v>0</v>
      </c>
      <c r="I153" s="22">
        <f t="shared" si="13"/>
        <v>28.64</v>
      </c>
      <c r="J153" s="22">
        <f t="shared" si="14"/>
        <v>28.64</v>
      </c>
      <c r="K153" s="18">
        <f t="shared" si="15"/>
        <v>8011839.5200000005</v>
      </c>
      <c r="L153" s="18">
        <f t="shared" si="16"/>
        <v>20029384</v>
      </c>
      <c r="M153" s="19"/>
    </row>
    <row r="154" spans="1:13" ht="15" customHeight="1">
      <c r="A154" s="20">
        <f t="shared" si="17"/>
        <v>146</v>
      </c>
      <c r="B154" s="20" t="s">
        <v>311</v>
      </c>
      <c r="C154" s="21" t="s">
        <v>312</v>
      </c>
      <c r="D154" s="23">
        <v>278453</v>
      </c>
      <c r="E154" s="23">
        <v>696127</v>
      </c>
      <c r="F154" s="24">
        <v>7.48</v>
      </c>
      <c r="G154" s="17"/>
      <c r="H154" s="20">
        <f t="shared" si="12"/>
        <v>0</v>
      </c>
      <c r="I154" s="22">
        <f t="shared" si="13"/>
        <v>7.48</v>
      </c>
      <c r="J154" s="22">
        <f t="shared" si="14"/>
        <v>7.48</v>
      </c>
      <c r="K154" s="18">
        <f t="shared" si="15"/>
        <v>2082828.4400000002</v>
      </c>
      <c r="L154" s="18">
        <f t="shared" si="16"/>
        <v>5207029.96</v>
      </c>
      <c r="M154" s="19"/>
    </row>
    <row r="155" spans="1:13" ht="15" customHeight="1">
      <c r="A155" s="20">
        <f t="shared" si="17"/>
        <v>147</v>
      </c>
      <c r="B155" s="20" t="s">
        <v>313</v>
      </c>
      <c r="C155" s="21" t="s">
        <v>314</v>
      </c>
      <c r="D155" s="23">
        <v>262510</v>
      </c>
      <c r="E155" s="23">
        <v>656271</v>
      </c>
      <c r="F155" s="24">
        <v>21.01</v>
      </c>
      <c r="G155" s="17"/>
      <c r="H155" s="20">
        <f t="shared" si="12"/>
        <v>0</v>
      </c>
      <c r="I155" s="22">
        <f t="shared" si="13"/>
        <v>21.01</v>
      </c>
      <c r="J155" s="22">
        <f t="shared" si="14"/>
        <v>21.01</v>
      </c>
      <c r="K155" s="18">
        <f t="shared" si="15"/>
        <v>5515335.1000000006</v>
      </c>
      <c r="L155" s="18">
        <f t="shared" si="16"/>
        <v>13788253.710000001</v>
      </c>
      <c r="M155" s="19"/>
    </row>
    <row r="156" spans="1:13" ht="15" customHeight="1">
      <c r="A156" s="20">
        <f t="shared" si="17"/>
        <v>148</v>
      </c>
      <c r="B156" s="20" t="s">
        <v>315</v>
      </c>
      <c r="C156" s="21" t="s">
        <v>316</v>
      </c>
      <c r="D156" s="23">
        <v>258590</v>
      </c>
      <c r="E156" s="23">
        <v>646472</v>
      </c>
      <c r="F156" s="24">
        <v>31.47</v>
      </c>
      <c r="G156" s="17"/>
      <c r="H156" s="20">
        <f t="shared" si="12"/>
        <v>0</v>
      </c>
      <c r="I156" s="22">
        <f t="shared" si="13"/>
        <v>31.47</v>
      </c>
      <c r="J156" s="22">
        <f t="shared" si="14"/>
        <v>31.47</v>
      </c>
      <c r="K156" s="18">
        <f t="shared" si="15"/>
        <v>8137827.2999999998</v>
      </c>
      <c r="L156" s="18">
        <f t="shared" si="16"/>
        <v>20344473.84</v>
      </c>
      <c r="M156" s="19"/>
    </row>
    <row r="157" spans="1:13" ht="15" customHeight="1">
      <c r="A157" s="20">
        <f t="shared" si="17"/>
        <v>149</v>
      </c>
      <c r="B157" s="20" t="s">
        <v>317</v>
      </c>
      <c r="C157" s="21" t="s">
        <v>318</v>
      </c>
      <c r="D157" s="23">
        <v>258330</v>
      </c>
      <c r="E157" s="23">
        <v>645815</v>
      </c>
      <c r="F157" s="24">
        <v>24.88</v>
      </c>
      <c r="G157" s="17"/>
      <c r="H157" s="20">
        <f t="shared" si="12"/>
        <v>0</v>
      </c>
      <c r="I157" s="22">
        <f t="shared" si="13"/>
        <v>24.88</v>
      </c>
      <c r="J157" s="22">
        <f t="shared" si="14"/>
        <v>24.88</v>
      </c>
      <c r="K157" s="18">
        <f t="shared" si="15"/>
        <v>6427250.3999999994</v>
      </c>
      <c r="L157" s="18">
        <f t="shared" si="16"/>
        <v>16067877.199999999</v>
      </c>
      <c r="M157" s="19"/>
    </row>
    <row r="158" spans="1:13" ht="15" customHeight="1">
      <c r="A158" s="20">
        <f t="shared" si="17"/>
        <v>150</v>
      </c>
      <c r="B158" s="20" t="s">
        <v>319</v>
      </c>
      <c r="C158" s="21" t="s">
        <v>320</v>
      </c>
      <c r="D158" s="23">
        <v>256958</v>
      </c>
      <c r="E158" s="23">
        <v>642390</v>
      </c>
      <c r="F158" s="24">
        <v>44.8</v>
      </c>
      <c r="G158" s="17"/>
      <c r="H158" s="20">
        <f t="shared" si="12"/>
        <v>0</v>
      </c>
      <c r="I158" s="22">
        <f t="shared" si="13"/>
        <v>44.8</v>
      </c>
      <c r="J158" s="22">
        <f t="shared" si="14"/>
        <v>44.8</v>
      </c>
      <c r="K158" s="18">
        <f t="shared" si="15"/>
        <v>11511718.399999999</v>
      </c>
      <c r="L158" s="18">
        <f t="shared" si="16"/>
        <v>28779072</v>
      </c>
      <c r="M158" s="19"/>
    </row>
    <row r="159" spans="1:13" ht="15" customHeight="1">
      <c r="A159" s="20">
        <f t="shared" si="17"/>
        <v>151</v>
      </c>
      <c r="B159" s="20" t="s">
        <v>321</v>
      </c>
      <c r="C159" s="21" t="s">
        <v>322</v>
      </c>
      <c r="D159" s="23">
        <v>255337</v>
      </c>
      <c r="E159" s="23">
        <v>638339</v>
      </c>
      <c r="F159" s="24">
        <v>66.14</v>
      </c>
      <c r="G159" s="17"/>
      <c r="H159" s="20">
        <f t="shared" si="12"/>
        <v>0</v>
      </c>
      <c r="I159" s="22">
        <f t="shared" si="13"/>
        <v>66.14</v>
      </c>
      <c r="J159" s="22">
        <f t="shared" si="14"/>
        <v>66.14</v>
      </c>
      <c r="K159" s="18">
        <f t="shared" si="15"/>
        <v>16887989.18</v>
      </c>
      <c r="L159" s="18">
        <f t="shared" si="16"/>
        <v>42219741.460000001</v>
      </c>
      <c r="M159" s="19"/>
    </row>
    <row r="160" spans="1:13" ht="15" customHeight="1">
      <c r="A160" s="20">
        <f t="shared" si="17"/>
        <v>152</v>
      </c>
      <c r="B160" s="20" t="s">
        <v>323</v>
      </c>
      <c r="C160" s="21" t="s">
        <v>324</v>
      </c>
      <c r="D160" s="23">
        <v>246494</v>
      </c>
      <c r="E160" s="23">
        <v>616231</v>
      </c>
      <c r="F160" s="24">
        <v>84.37</v>
      </c>
      <c r="G160" s="17"/>
      <c r="H160" s="20">
        <f t="shared" si="12"/>
        <v>0</v>
      </c>
      <c r="I160" s="22">
        <f t="shared" si="13"/>
        <v>84.37</v>
      </c>
      <c r="J160" s="22">
        <f t="shared" si="14"/>
        <v>84.37</v>
      </c>
      <c r="K160" s="18">
        <f t="shared" si="15"/>
        <v>20796698.780000001</v>
      </c>
      <c r="L160" s="18">
        <f t="shared" si="16"/>
        <v>51991409.470000006</v>
      </c>
      <c r="M160" s="19"/>
    </row>
    <row r="161" spans="1:13" ht="15" customHeight="1">
      <c r="A161" s="20">
        <f t="shared" si="17"/>
        <v>153</v>
      </c>
      <c r="B161" s="20" t="s">
        <v>325</v>
      </c>
      <c r="C161" s="21" t="s">
        <v>326</v>
      </c>
      <c r="D161" s="23">
        <v>246413</v>
      </c>
      <c r="E161" s="23">
        <v>616026</v>
      </c>
      <c r="F161" s="24">
        <v>40.11</v>
      </c>
      <c r="G161" s="17"/>
      <c r="H161" s="20">
        <f t="shared" si="12"/>
        <v>0</v>
      </c>
      <c r="I161" s="22">
        <f t="shared" si="13"/>
        <v>40.11</v>
      </c>
      <c r="J161" s="22">
        <f t="shared" si="14"/>
        <v>40.11</v>
      </c>
      <c r="K161" s="18">
        <f t="shared" si="15"/>
        <v>9883625.4299999997</v>
      </c>
      <c r="L161" s="18">
        <f t="shared" si="16"/>
        <v>24708802.859999999</v>
      </c>
      <c r="M161" s="19"/>
    </row>
    <row r="162" spans="1:13" ht="15" customHeight="1">
      <c r="A162" s="20">
        <f t="shared" si="17"/>
        <v>154</v>
      </c>
      <c r="B162" s="20" t="s">
        <v>327</v>
      </c>
      <c r="C162" s="21" t="s">
        <v>328</v>
      </c>
      <c r="D162" s="23">
        <v>245906</v>
      </c>
      <c r="E162" s="23">
        <v>614755</v>
      </c>
      <c r="F162" s="24">
        <v>571.63</v>
      </c>
      <c r="G162" s="17"/>
      <c r="H162" s="20">
        <f t="shared" si="12"/>
        <v>0</v>
      </c>
      <c r="I162" s="22">
        <f t="shared" si="13"/>
        <v>571.63</v>
      </c>
      <c r="J162" s="22">
        <f t="shared" si="14"/>
        <v>571.63</v>
      </c>
      <c r="K162" s="18">
        <f t="shared" si="15"/>
        <v>140567246.78</v>
      </c>
      <c r="L162" s="18">
        <f t="shared" si="16"/>
        <v>351412400.64999998</v>
      </c>
      <c r="M162" s="19"/>
    </row>
    <row r="163" spans="1:13" ht="15" customHeight="1">
      <c r="A163" s="20">
        <f t="shared" si="17"/>
        <v>155</v>
      </c>
      <c r="B163" s="20" t="s">
        <v>329</v>
      </c>
      <c r="C163" s="21" t="s">
        <v>330</v>
      </c>
      <c r="D163" s="23">
        <v>245891</v>
      </c>
      <c r="E163" s="23">
        <v>614720</v>
      </c>
      <c r="F163" s="24">
        <v>22.63</v>
      </c>
      <c r="G163" s="17"/>
      <c r="H163" s="20">
        <f t="shared" si="12"/>
        <v>0</v>
      </c>
      <c r="I163" s="22">
        <f t="shared" si="13"/>
        <v>22.63</v>
      </c>
      <c r="J163" s="22">
        <f t="shared" si="14"/>
        <v>22.63</v>
      </c>
      <c r="K163" s="18">
        <f t="shared" si="15"/>
        <v>5564513.3300000001</v>
      </c>
      <c r="L163" s="18">
        <f t="shared" si="16"/>
        <v>13911113.6</v>
      </c>
      <c r="M163" s="19"/>
    </row>
    <row r="164" spans="1:13" ht="15" customHeight="1">
      <c r="A164" s="20">
        <f t="shared" si="17"/>
        <v>156</v>
      </c>
      <c r="B164" s="20" t="s">
        <v>331</v>
      </c>
      <c r="C164" s="21" t="s">
        <v>332</v>
      </c>
      <c r="D164" s="23">
        <v>239852</v>
      </c>
      <c r="E164" s="23">
        <v>599623</v>
      </c>
      <c r="F164" s="24">
        <v>6.71</v>
      </c>
      <c r="G164" s="17"/>
      <c r="H164" s="20">
        <f t="shared" si="12"/>
        <v>0</v>
      </c>
      <c r="I164" s="22">
        <f t="shared" si="13"/>
        <v>6.71</v>
      </c>
      <c r="J164" s="22">
        <f t="shared" si="14"/>
        <v>6.71</v>
      </c>
      <c r="K164" s="18">
        <f t="shared" si="15"/>
        <v>1609406.92</v>
      </c>
      <c r="L164" s="18">
        <f t="shared" si="16"/>
        <v>4023470.33</v>
      </c>
      <c r="M164" s="19"/>
    </row>
    <row r="165" spans="1:13" ht="15" customHeight="1">
      <c r="A165" s="20">
        <f t="shared" si="17"/>
        <v>157</v>
      </c>
      <c r="B165" s="20" t="s">
        <v>333</v>
      </c>
      <c r="C165" s="21" t="s">
        <v>334</v>
      </c>
      <c r="D165" s="23">
        <v>239675</v>
      </c>
      <c r="E165" s="23">
        <v>599183</v>
      </c>
      <c r="F165" s="24">
        <v>17.309999999999999</v>
      </c>
      <c r="G165" s="17"/>
      <c r="H165" s="20">
        <f t="shared" si="12"/>
        <v>0</v>
      </c>
      <c r="I165" s="22">
        <f t="shared" si="13"/>
        <v>17.309999999999999</v>
      </c>
      <c r="J165" s="22">
        <f t="shared" si="14"/>
        <v>17.309999999999999</v>
      </c>
      <c r="K165" s="18">
        <f t="shared" si="15"/>
        <v>4148774.2499999995</v>
      </c>
      <c r="L165" s="18">
        <f t="shared" si="16"/>
        <v>10371857.729999999</v>
      </c>
      <c r="M165" s="19"/>
    </row>
    <row r="166" spans="1:13" ht="15" customHeight="1">
      <c r="A166" s="20">
        <f t="shared" si="17"/>
        <v>158</v>
      </c>
      <c r="B166" s="20" t="s">
        <v>335</v>
      </c>
      <c r="C166" s="21" t="s">
        <v>336</v>
      </c>
      <c r="D166" s="23">
        <v>233857</v>
      </c>
      <c r="E166" s="23">
        <v>584640</v>
      </c>
      <c r="F166" s="24">
        <v>240.63</v>
      </c>
      <c r="G166" s="17"/>
      <c r="H166" s="20">
        <f t="shared" si="12"/>
        <v>0</v>
      </c>
      <c r="I166" s="22">
        <f t="shared" si="13"/>
        <v>240.63</v>
      </c>
      <c r="J166" s="22">
        <f t="shared" si="14"/>
        <v>240.63</v>
      </c>
      <c r="K166" s="18">
        <f t="shared" si="15"/>
        <v>56273009.909999996</v>
      </c>
      <c r="L166" s="18">
        <f t="shared" si="16"/>
        <v>140681923.19999999</v>
      </c>
      <c r="M166" s="19"/>
    </row>
    <row r="167" spans="1:13" ht="15" customHeight="1">
      <c r="A167" s="20">
        <f t="shared" si="17"/>
        <v>159</v>
      </c>
      <c r="B167" s="20" t="s">
        <v>337</v>
      </c>
      <c r="C167" s="21" t="s">
        <v>338</v>
      </c>
      <c r="D167" s="23">
        <v>230424</v>
      </c>
      <c r="E167" s="23">
        <v>576054</v>
      </c>
      <c r="F167" s="24">
        <v>73.47</v>
      </c>
      <c r="G167" s="17"/>
      <c r="H167" s="20">
        <f t="shared" si="12"/>
        <v>0</v>
      </c>
      <c r="I167" s="22">
        <f t="shared" si="13"/>
        <v>73.47</v>
      </c>
      <c r="J167" s="22">
        <f t="shared" si="14"/>
        <v>73.47</v>
      </c>
      <c r="K167" s="18">
        <f t="shared" si="15"/>
        <v>16929251.280000001</v>
      </c>
      <c r="L167" s="18">
        <f t="shared" si="16"/>
        <v>42322687.380000003</v>
      </c>
      <c r="M167" s="19"/>
    </row>
    <row r="168" spans="1:13" ht="15" customHeight="1">
      <c r="A168" s="20">
        <f t="shared" si="17"/>
        <v>160</v>
      </c>
      <c r="B168" s="20" t="s">
        <v>339</v>
      </c>
      <c r="C168" s="21" t="s">
        <v>340</v>
      </c>
      <c r="D168" s="23">
        <v>230140</v>
      </c>
      <c r="E168" s="23">
        <v>575345</v>
      </c>
      <c r="F168" s="24">
        <v>34.32</v>
      </c>
      <c r="G168" s="17"/>
      <c r="H168" s="20">
        <f t="shared" si="12"/>
        <v>0</v>
      </c>
      <c r="I168" s="22">
        <f t="shared" si="13"/>
        <v>34.32</v>
      </c>
      <c r="J168" s="22">
        <f t="shared" si="14"/>
        <v>34.32</v>
      </c>
      <c r="K168" s="18">
        <f t="shared" si="15"/>
        <v>7898404.7999999998</v>
      </c>
      <c r="L168" s="18">
        <f t="shared" si="16"/>
        <v>19745840.399999999</v>
      </c>
      <c r="M168" s="19"/>
    </row>
    <row r="169" spans="1:13" ht="15" customHeight="1">
      <c r="A169" s="20">
        <f t="shared" si="17"/>
        <v>161</v>
      </c>
      <c r="B169" s="20" t="s">
        <v>341</v>
      </c>
      <c r="C169" s="21" t="s">
        <v>342</v>
      </c>
      <c r="D169" s="23">
        <v>226927</v>
      </c>
      <c r="E169" s="23">
        <v>567310</v>
      </c>
      <c r="F169" s="24">
        <v>54.46</v>
      </c>
      <c r="G169" s="17"/>
      <c r="H169" s="20">
        <f t="shared" si="12"/>
        <v>0</v>
      </c>
      <c r="I169" s="22">
        <f t="shared" si="13"/>
        <v>54.46</v>
      </c>
      <c r="J169" s="22">
        <f t="shared" si="14"/>
        <v>54.46</v>
      </c>
      <c r="K169" s="18">
        <f t="shared" si="15"/>
        <v>12358444.42</v>
      </c>
      <c r="L169" s="18">
        <f t="shared" si="16"/>
        <v>30895702.600000001</v>
      </c>
      <c r="M169" s="19"/>
    </row>
    <row r="170" spans="1:13" ht="15" customHeight="1">
      <c r="A170" s="20">
        <f t="shared" si="17"/>
        <v>162</v>
      </c>
      <c r="B170" s="20" t="s">
        <v>343</v>
      </c>
      <c r="C170" s="21" t="s">
        <v>344</v>
      </c>
      <c r="D170" s="23">
        <v>221848</v>
      </c>
      <c r="E170" s="23">
        <v>554617</v>
      </c>
      <c r="F170" s="24">
        <v>8.23</v>
      </c>
      <c r="G170" s="17"/>
      <c r="H170" s="20">
        <f t="shared" si="12"/>
        <v>0</v>
      </c>
      <c r="I170" s="22">
        <f t="shared" si="13"/>
        <v>8.23</v>
      </c>
      <c r="J170" s="22">
        <f t="shared" si="14"/>
        <v>8.23</v>
      </c>
      <c r="K170" s="18">
        <f t="shared" si="15"/>
        <v>1825809.04</v>
      </c>
      <c r="L170" s="18">
        <f t="shared" si="16"/>
        <v>4564497.91</v>
      </c>
      <c r="M170" s="19"/>
    </row>
    <row r="171" spans="1:13" ht="15" customHeight="1">
      <c r="A171" s="20">
        <f t="shared" si="17"/>
        <v>163</v>
      </c>
      <c r="B171" s="20" t="s">
        <v>345</v>
      </c>
      <c r="C171" s="21" t="s">
        <v>346</v>
      </c>
      <c r="D171" s="23">
        <v>218894</v>
      </c>
      <c r="E171" s="23">
        <v>547229</v>
      </c>
      <c r="F171" s="24">
        <v>30.63</v>
      </c>
      <c r="G171" s="17"/>
      <c r="H171" s="20">
        <f t="shared" si="12"/>
        <v>0</v>
      </c>
      <c r="I171" s="22">
        <f t="shared" si="13"/>
        <v>30.63</v>
      </c>
      <c r="J171" s="22">
        <f t="shared" si="14"/>
        <v>30.63</v>
      </c>
      <c r="K171" s="18">
        <f t="shared" si="15"/>
        <v>6704723.2199999997</v>
      </c>
      <c r="L171" s="18">
        <f t="shared" si="16"/>
        <v>16761624.27</v>
      </c>
      <c r="M171" s="19"/>
    </row>
    <row r="172" spans="1:13" ht="15" customHeight="1">
      <c r="A172" s="20">
        <f t="shared" si="17"/>
        <v>164</v>
      </c>
      <c r="B172" s="20" t="s">
        <v>347</v>
      </c>
      <c r="C172" s="21" t="s">
        <v>348</v>
      </c>
      <c r="D172" s="23">
        <v>215545</v>
      </c>
      <c r="E172" s="23">
        <v>538854</v>
      </c>
      <c r="F172" s="24">
        <v>147.04</v>
      </c>
      <c r="G172" s="17"/>
      <c r="H172" s="20">
        <f t="shared" si="12"/>
        <v>0</v>
      </c>
      <c r="I172" s="22">
        <f t="shared" si="13"/>
        <v>147.04</v>
      </c>
      <c r="J172" s="22">
        <f t="shared" si="14"/>
        <v>147.04</v>
      </c>
      <c r="K172" s="18">
        <f t="shared" si="15"/>
        <v>31693736.799999997</v>
      </c>
      <c r="L172" s="18">
        <f t="shared" si="16"/>
        <v>79233092.159999996</v>
      </c>
      <c r="M172" s="19"/>
    </row>
    <row r="173" spans="1:13" ht="15" customHeight="1">
      <c r="A173" s="20">
        <f t="shared" si="17"/>
        <v>165</v>
      </c>
      <c r="B173" s="20" t="s">
        <v>349</v>
      </c>
      <c r="C173" s="21" t="s">
        <v>350</v>
      </c>
      <c r="D173" s="23">
        <v>214052</v>
      </c>
      <c r="E173" s="23">
        <v>535129</v>
      </c>
      <c r="F173" s="24">
        <v>228.87</v>
      </c>
      <c r="G173" s="17"/>
      <c r="H173" s="20">
        <f t="shared" si="12"/>
        <v>0</v>
      </c>
      <c r="I173" s="22">
        <f t="shared" si="13"/>
        <v>228.87</v>
      </c>
      <c r="J173" s="22">
        <f t="shared" si="14"/>
        <v>228.87</v>
      </c>
      <c r="K173" s="18">
        <f t="shared" si="15"/>
        <v>48990081.240000002</v>
      </c>
      <c r="L173" s="18">
        <f t="shared" si="16"/>
        <v>122474974.23</v>
      </c>
      <c r="M173" s="19"/>
    </row>
    <row r="174" spans="1:13" ht="15" customHeight="1">
      <c r="A174" s="20">
        <f t="shared" si="17"/>
        <v>166</v>
      </c>
      <c r="B174" s="20" t="s">
        <v>351</v>
      </c>
      <c r="C174" s="21" t="s">
        <v>352</v>
      </c>
      <c r="D174" s="23">
        <v>207882</v>
      </c>
      <c r="E174" s="23">
        <v>519699</v>
      </c>
      <c r="F174" s="24">
        <v>52.37</v>
      </c>
      <c r="G174" s="17"/>
      <c r="H174" s="20">
        <f t="shared" si="12"/>
        <v>0</v>
      </c>
      <c r="I174" s="22">
        <f t="shared" si="13"/>
        <v>52.37</v>
      </c>
      <c r="J174" s="22">
        <f t="shared" si="14"/>
        <v>52.37</v>
      </c>
      <c r="K174" s="18">
        <f t="shared" si="15"/>
        <v>10886780.34</v>
      </c>
      <c r="L174" s="18">
        <f t="shared" si="16"/>
        <v>27216636.629999999</v>
      </c>
      <c r="M174" s="19"/>
    </row>
    <row r="175" spans="1:13" ht="15" customHeight="1">
      <c r="A175" s="20">
        <f t="shared" si="17"/>
        <v>167</v>
      </c>
      <c r="B175" s="20" t="s">
        <v>353</v>
      </c>
      <c r="C175" s="21" t="s">
        <v>354</v>
      </c>
      <c r="D175" s="23">
        <v>207356</v>
      </c>
      <c r="E175" s="23">
        <v>518388</v>
      </c>
      <c r="F175" s="24">
        <v>19.89</v>
      </c>
      <c r="G175" s="17"/>
      <c r="H175" s="20">
        <f t="shared" si="12"/>
        <v>0</v>
      </c>
      <c r="I175" s="22">
        <f t="shared" si="13"/>
        <v>19.89</v>
      </c>
      <c r="J175" s="22">
        <f t="shared" si="14"/>
        <v>19.89</v>
      </c>
      <c r="K175" s="18">
        <f t="shared" si="15"/>
        <v>4124310.8400000003</v>
      </c>
      <c r="L175" s="18">
        <f t="shared" si="16"/>
        <v>10310737.32</v>
      </c>
      <c r="M175" s="19"/>
    </row>
    <row r="176" spans="1:13" ht="15" customHeight="1">
      <c r="A176" s="20">
        <f t="shared" si="17"/>
        <v>168</v>
      </c>
      <c r="B176" s="20" t="s">
        <v>355</v>
      </c>
      <c r="C176" s="21" t="s">
        <v>356</v>
      </c>
      <c r="D176" s="23">
        <v>205848</v>
      </c>
      <c r="E176" s="23">
        <v>514611</v>
      </c>
      <c r="F176" s="24">
        <v>12.42</v>
      </c>
      <c r="G176" s="17"/>
      <c r="H176" s="20">
        <f t="shared" si="12"/>
        <v>0</v>
      </c>
      <c r="I176" s="22">
        <f t="shared" si="13"/>
        <v>12.42</v>
      </c>
      <c r="J176" s="22">
        <f t="shared" si="14"/>
        <v>12.42</v>
      </c>
      <c r="K176" s="18">
        <f t="shared" si="15"/>
        <v>2556632.16</v>
      </c>
      <c r="L176" s="18">
        <f t="shared" si="16"/>
        <v>6391468.6200000001</v>
      </c>
      <c r="M176" s="19"/>
    </row>
    <row r="177" spans="1:13" ht="15" customHeight="1">
      <c r="A177" s="20">
        <f t="shared" si="17"/>
        <v>169</v>
      </c>
      <c r="B177" s="20" t="s">
        <v>357</v>
      </c>
      <c r="C177" s="21" t="s">
        <v>358</v>
      </c>
      <c r="D177" s="23">
        <v>203549</v>
      </c>
      <c r="E177" s="23">
        <v>508870</v>
      </c>
      <c r="F177" s="24">
        <v>38.479999999999997</v>
      </c>
      <c r="G177" s="17"/>
      <c r="H177" s="20">
        <f t="shared" si="12"/>
        <v>0</v>
      </c>
      <c r="I177" s="22">
        <f t="shared" si="13"/>
        <v>38.479999999999997</v>
      </c>
      <c r="J177" s="22">
        <f t="shared" si="14"/>
        <v>38.479999999999997</v>
      </c>
      <c r="K177" s="18">
        <f t="shared" si="15"/>
        <v>7832565.5199999996</v>
      </c>
      <c r="L177" s="18">
        <f t="shared" si="16"/>
        <v>19581317.599999998</v>
      </c>
      <c r="M177" s="19"/>
    </row>
    <row r="178" spans="1:13" ht="15" customHeight="1">
      <c r="A178" s="20">
        <f t="shared" si="17"/>
        <v>170</v>
      </c>
      <c r="B178" s="20" t="s">
        <v>359</v>
      </c>
      <c r="C178" s="21" t="s">
        <v>360</v>
      </c>
      <c r="D178" s="23">
        <v>201497</v>
      </c>
      <c r="E178" s="23">
        <v>503738</v>
      </c>
      <c r="F178" s="24">
        <v>100.47</v>
      </c>
      <c r="G178" s="17"/>
      <c r="H178" s="20">
        <f t="shared" si="12"/>
        <v>0</v>
      </c>
      <c r="I178" s="22">
        <f t="shared" si="13"/>
        <v>100.47</v>
      </c>
      <c r="J178" s="22">
        <f t="shared" si="14"/>
        <v>100.47</v>
      </c>
      <c r="K178" s="18">
        <f t="shared" si="15"/>
        <v>20244403.59</v>
      </c>
      <c r="L178" s="18">
        <f t="shared" si="16"/>
        <v>50610556.859999999</v>
      </c>
      <c r="M178" s="19"/>
    </row>
    <row r="179" spans="1:13" ht="15" customHeight="1">
      <c r="A179" s="20">
        <f t="shared" si="17"/>
        <v>171</v>
      </c>
      <c r="B179" s="20" t="s">
        <v>361</v>
      </c>
      <c r="C179" s="21" t="s">
        <v>362</v>
      </c>
      <c r="D179" s="23">
        <v>198708</v>
      </c>
      <c r="E179" s="23">
        <v>496763</v>
      </c>
      <c r="F179" s="24">
        <v>45.38</v>
      </c>
      <c r="G179" s="17"/>
      <c r="H179" s="20">
        <f t="shared" si="12"/>
        <v>0</v>
      </c>
      <c r="I179" s="22">
        <f t="shared" si="13"/>
        <v>45.38</v>
      </c>
      <c r="J179" s="22">
        <f t="shared" si="14"/>
        <v>45.38</v>
      </c>
      <c r="K179" s="18">
        <f t="shared" si="15"/>
        <v>9017369.040000001</v>
      </c>
      <c r="L179" s="18">
        <f t="shared" si="16"/>
        <v>22543104.940000001</v>
      </c>
      <c r="M179" s="19"/>
    </row>
    <row r="180" spans="1:13" ht="15" customHeight="1">
      <c r="A180" s="20">
        <f t="shared" si="17"/>
        <v>172</v>
      </c>
      <c r="B180" s="20" t="s">
        <v>363</v>
      </c>
      <c r="C180" s="21" t="s">
        <v>364</v>
      </c>
      <c r="D180" s="23">
        <v>198263</v>
      </c>
      <c r="E180" s="23">
        <v>495654</v>
      </c>
      <c r="F180" s="24">
        <v>17.73</v>
      </c>
      <c r="G180" s="17"/>
      <c r="H180" s="20">
        <f t="shared" si="12"/>
        <v>0</v>
      </c>
      <c r="I180" s="22">
        <f t="shared" si="13"/>
        <v>17.73</v>
      </c>
      <c r="J180" s="22">
        <f t="shared" si="14"/>
        <v>17.73</v>
      </c>
      <c r="K180" s="18">
        <f t="shared" si="15"/>
        <v>3515202.99</v>
      </c>
      <c r="L180" s="18">
        <f t="shared" si="16"/>
        <v>8787945.4199999999</v>
      </c>
      <c r="M180" s="19"/>
    </row>
    <row r="181" spans="1:13" ht="15" customHeight="1">
      <c r="A181" s="20">
        <f t="shared" si="17"/>
        <v>173</v>
      </c>
      <c r="B181" s="20" t="s">
        <v>365</v>
      </c>
      <c r="C181" s="21" t="s">
        <v>366</v>
      </c>
      <c r="D181" s="23">
        <v>197959</v>
      </c>
      <c r="E181" s="23">
        <v>494897</v>
      </c>
      <c r="F181" s="24">
        <v>13.16</v>
      </c>
      <c r="G181" s="17"/>
      <c r="H181" s="20">
        <f t="shared" si="12"/>
        <v>0</v>
      </c>
      <c r="I181" s="22">
        <f t="shared" si="13"/>
        <v>13.16</v>
      </c>
      <c r="J181" s="22">
        <f t="shared" si="14"/>
        <v>13.16</v>
      </c>
      <c r="K181" s="18">
        <f t="shared" si="15"/>
        <v>2605140.44</v>
      </c>
      <c r="L181" s="18">
        <f t="shared" si="16"/>
        <v>6512844.5200000005</v>
      </c>
      <c r="M181" s="19"/>
    </row>
    <row r="182" spans="1:13" ht="15" customHeight="1">
      <c r="A182" s="20">
        <f t="shared" si="17"/>
        <v>174</v>
      </c>
      <c r="B182" s="20" t="s">
        <v>367</v>
      </c>
      <c r="C182" s="21" t="s">
        <v>368</v>
      </c>
      <c r="D182" s="23">
        <v>195954</v>
      </c>
      <c r="E182" s="23">
        <v>489880</v>
      </c>
      <c r="F182" s="24">
        <v>91.74</v>
      </c>
      <c r="G182" s="17"/>
      <c r="H182" s="20">
        <f t="shared" si="12"/>
        <v>0</v>
      </c>
      <c r="I182" s="22">
        <f t="shared" si="13"/>
        <v>91.74</v>
      </c>
      <c r="J182" s="22">
        <f t="shared" si="14"/>
        <v>91.74</v>
      </c>
      <c r="K182" s="18">
        <f t="shared" si="15"/>
        <v>17976819.959999997</v>
      </c>
      <c r="L182" s="18">
        <f t="shared" si="16"/>
        <v>44941591.199999996</v>
      </c>
      <c r="M182" s="19"/>
    </row>
    <row r="183" spans="1:13" ht="15" customHeight="1">
      <c r="A183" s="20">
        <f t="shared" si="17"/>
        <v>175</v>
      </c>
      <c r="B183" s="20" t="s">
        <v>369</v>
      </c>
      <c r="C183" s="21" t="s">
        <v>370</v>
      </c>
      <c r="D183" s="23">
        <v>194822</v>
      </c>
      <c r="E183" s="23">
        <v>487052</v>
      </c>
      <c r="F183" s="24">
        <v>8.36</v>
      </c>
      <c r="G183" s="17"/>
      <c r="H183" s="20">
        <f t="shared" si="12"/>
        <v>0</v>
      </c>
      <c r="I183" s="22">
        <f t="shared" si="13"/>
        <v>8.36</v>
      </c>
      <c r="J183" s="22">
        <f t="shared" si="14"/>
        <v>8.36</v>
      </c>
      <c r="K183" s="18">
        <f t="shared" si="15"/>
        <v>1628711.92</v>
      </c>
      <c r="L183" s="18">
        <f t="shared" si="16"/>
        <v>4071754.7199999997</v>
      </c>
      <c r="M183" s="19"/>
    </row>
    <row r="184" spans="1:13" ht="15" customHeight="1">
      <c r="A184" s="20">
        <f t="shared" si="17"/>
        <v>176</v>
      </c>
      <c r="B184" s="20" t="s">
        <v>371</v>
      </c>
      <c r="C184" s="21" t="s">
        <v>372</v>
      </c>
      <c r="D184" s="23">
        <v>192933</v>
      </c>
      <c r="E184" s="23">
        <v>482327</v>
      </c>
      <c r="F184" s="24">
        <v>5.82</v>
      </c>
      <c r="G184" s="17"/>
      <c r="H184" s="20">
        <f t="shared" si="12"/>
        <v>0</v>
      </c>
      <c r="I184" s="22">
        <f t="shared" si="13"/>
        <v>5.82</v>
      </c>
      <c r="J184" s="22">
        <f t="shared" si="14"/>
        <v>5.82</v>
      </c>
      <c r="K184" s="18">
        <f t="shared" si="15"/>
        <v>1122870.06</v>
      </c>
      <c r="L184" s="18">
        <f t="shared" si="16"/>
        <v>2807143.14</v>
      </c>
      <c r="M184" s="19"/>
    </row>
    <row r="185" spans="1:13" ht="15" customHeight="1">
      <c r="A185" s="20">
        <f t="shared" si="17"/>
        <v>177</v>
      </c>
      <c r="B185" s="20" t="s">
        <v>373</v>
      </c>
      <c r="C185" s="21" t="s">
        <v>374</v>
      </c>
      <c r="D185" s="23">
        <v>188840</v>
      </c>
      <c r="E185" s="23">
        <v>472091</v>
      </c>
      <c r="F185" s="24">
        <v>109.85</v>
      </c>
      <c r="G185" s="17"/>
      <c r="H185" s="20">
        <f t="shared" si="12"/>
        <v>0</v>
      </c>
      <c r="I185" s="22">
        <f t="shared" si="13"/>
        <v>109.85</v>
      </c>
      <c r="J185" s="22">
        <f t="shared" si="14"/>
        <v>109.85</v>
      </c>
      <c r="K185" s="18">
        <f t="shared" si="15"/>
        <v>20744074</v>
      </c>
      <c r="L185" s="18">
        <f t="shared" si="16"/>
        <v>51859196.349999994</v>
      </c>
      <c r="M185" s="19"/>
    </row>
    <row r="186" spans="1:13" ht="15" customHeight="1">
      <c r="A186" s="20">
        <f t="shared" si="17"/>
        <v>178</v>
      </c>
      <c r="B186" s="20" t="s">
        <v>375</v>
      </c>
      <c r="C186" s="21" t="s">
        <v>376</v>
      </c>
      <c r="D186" s="23">
        <v>183521</v>
      </c>
      <c r="E186" s="23">
        <v>458795</v>
      </c>
      <c r="F186" s="24">
        <v>57.12</v>
      </c>
      <c r="G186" s="17"/>
      <c r="H186" s="20">
        <f t="shared" si="12"/>
        <v>0</v>
      </c>
      <c r="I186" s="22">
        <f t="shared" si="13"/>
        <v>57.12</v>
      </c>
      <c r="J186" s="22">
        <f t="shared" si="14"/>
        <v>57.12</v>
      </c>
      <c r="K186" s="18">
        <f t="shared" si="15"/>
        <v>10482719.52</v>
      </c>
      <c r="L186" s="18">
        <f t="shared" si="16"/>
        <v>26206370.399999999</v>
      </c>
      <c r="M186" s="19"/>
    </row>
    <row r="187" spans="1:13" ht="15" customHeight="1">
      <c r="A187" s="20">
        <f t="shared" si="17"/>
        <v>179</v>
      </c>
      <c r="B187" s="20" t="s">
        <v>377</v>
      </c>
      <c r="C187" s="21" t="s">
        <v>378</v>
      </c>
      <c r="D187" s="23">
        <v>183241</v>
      </c>
      <c r="E187" s="23">
        <v>458101</v>
      </c>
      <c r="F187" s="24">
        <v>34.090000000000003</v>
      </c>
      <c r="G187" s="17"/>
      <c r="H187" s="20">
        <f t="shared" si="12"/>
        <v>0</v>
      </c>
      <c r="I187" s="22">
        <f t="shared" si="13"/>
        <v>34.090000000000003</v>
      </c>
      <c r="J187" s="22">
        <f t="shared" si="14"/>
        <v>34.090000000000003</v>
      </c>
      <c r="K187" s="18">
        <f t="shared" si="15"/>
        <v>6246685.6900000004</v>
      </c>
      <c r="L187" s="18">
        <f t="shared" si="16"/>
        <v>15616663.090000002</v>
      </c>
      <c r="M187" s="19"/>
    </row>
    <row r="188" spans="1:13" ht="15" customHeight="1">
      <c r="A188" s="20">
        <f t="shared" si="17"/>
        <v>180</v>
      </c>
      <c r="B188" s="20" t="s">
        <v>379</v>
      </c>
      <c r="C188" s="21" t="s">
        <v>380</v>
      </c>
      <c r="D188" s="23">
        <v>182932</v>
      </c>
      <c r="E188" s="23">
        <v>457323</v>
      </c>
      <c r="F188" s="24">
        <v>56.35</v>
      </c>
      <c r="G188" s="17"/>
      <c r="H188" s="20">
        <f t="shared" si="12"/>
        <v>0</v>
      </c>
      <c r="I188" s="22">
        <f t="shared" si="13"/>
        <v>56.35</v>
      </c>
      <c r="J188" s="22">
        <f t="shared" si="14"/>
        <v>56.35</v>
      </c>
      <c r="K188" s="18">
        <f t="shared" si="15"/>
        <v>10308218.200000001</v>
      </c>
      <c r="L188" s="18">
        <f t="shared" si="16"/>
        <v>25770151.050000001</v>
      </c>
      <c r="M188" s="19"/>
    </row>
    <row r="189" spans="1:13" ht="15" customHeight="1">
      <c r="A189" s="20">
        <f t="shared" si="17"/>
        <v>181</v>
      </c>
      <c r="B189" s="20" t="s">
        <v>381</v>
      </c>
      <c r="C189" s="21" t="s">
        <v>382</v>
      </c>
      <c r="D189" s="23">
        <v>182797</v>
      </c>
      <c r="E189" s="23">
        <v>456982</v>
      </c>
      <c r="F189" s="24">
        <v>19</v>
      </c>
      <c r="G189" s="17"/>
      <c r="H189" s="20">
        <f t="shared" si="12"/>
        <v>0</v>
      </c>
      <c r="I189" s="22">
        <f t="shared" si="13"/>
        <v>19</v>
      </c>
      <c r="J189" s="22">
        <f t="shared" si="14"/>
        <v>19</v>
      </c>
      <c r="K189" s="18">
        <f t="shared" si="15"/>
        <v>3473143</v>
      </c>
      <c r="L189" s="18">
        <f t="shared" si="16"/>
        <v>8682658</v>
      </c>
      <c r="M189" s="19"/>
    </row>
    <row r="190" spans="1:13" ht="15" customHeight="1">
      <c r="A190" s="20">
        <f t="shared" si="17"/>
        <v>182</v>
      </c>
      <c r="B190" s="20" t="s">
        <v>383</v>
      </c>
      <c r="C190" s="21" t="s">
        <v>384</v>
      </c>
      <c r="D190" s="23">
        <v>182558</v>
      </c>
      <c r="E190" s="23">
        <v>456389</v>
      </c>
      <c r="F190" s="24">
        <v>164.43</v>
      </c>
      <c r="G190" s="17"/>
      <c r="H190" s="20">
        <f t="shared" si="12"/>
        <v>0</v>
      </c>
      <c r="I190" s="22">
        <f t="shared" si="13"/>
        <v>164.43</v>
      </c>
      <c r="J190" s="22">
        <f t="shared" si="14"/>
        <v>164.43</v>
      </c>
      <c r="K190" s="18">
        <f t="shared" si="15"/>
        <v>30018011.940000001</v>
      </c>
      <c r="L190" s="18">
        <f t="shared" si="16"/>
        <v>75044043.269999996</v>
      </c>
      <c r="M190" s="19"/>
    </row>
    <row r="191" spans="1:13" ht="15" customHeight="1">
      <c r="A191" s="20">
        <f t="shared" si="17"/>
        <v>183</v>
      </c>
      <c r="B191" s="20" t="s">
        <v>385</v>
      </c>
      <c r="C191" s="21" t="s">
        <v>386</v>
      </c>
      <c r="D191" s="23">
        <v>182111</v>
      </c>
      <c r="E191" s="23">
        <v>455272</v>
      </c>
      <c r="F191" s="24">
        <v>87.71</v>
      </c>
      <c r="G191" s="17"/>
      <c r="H191" s="20">
        <f t="shared" si="12"/>
        <v>0</v>
      </c>
      <c r="I191" s="22">
        <f t="shared" si="13"/>
        <v>87.71</v>
      </c>
      <c r="J191" s="22">
        <f t="shared" si="14"/>
        <v>87.71</v>
      </c>
      <c r="K191" s="18">
        <f t="shared" si="15"/>
        <v>15972955.809999999</v>
      </c>
      <c r="L191" s="18">
        <f t="shared" si="16"/>
        <v>39931907.119999997</v>
      </c>
      <c r="M191" s="19"/>
    </row>
    <row r="192" spans="1:13" ht="15" customHeight="1">
      <c r="A192" s="20">
        <f t="shared" si="17"/>
        <v>184</v>
      </c>
      <c r="B192" s="20" t="s">
        <v>387</v>
      </c>
      <c r="C192" s="21" t="s">
        <v>388</v>
      </c>
      <c r="D192" s="23">
        <v>182072</v>
      </c>
      <c r="E192" s="23">
        <v>455176</v>
      </c>
      <c r="F192" s="24">
        <v>45.66</v>
      </c>
      <c r="G192" s="17"/>
      <c r="H192" s="20">
        <f t="shared" si="12"/>
        <v>0</v>
      </c>
      <c r="I192" s="22">
        <f t="shared" si="13"/>
        <v>45.66</v>
      </c>
      <c r="J192" s="22">
        <f t="shared" si="14"/>
        <v>45.66</v>
      </c>
      <c r="K192" s="18">
        <f t="shared" si="15"/>
        <v>8313407.5199999996</v>
      </c>
      <c r="L192" s="18">
        <f t="shared" si="16"/>
        <v>20783336.16</v>
      </c>
      <c r="M192" s="19"/>
    </row>
    <row r="193" spans="1:13" ht="15" customHeight="1">
      <c r="A193" s="20">
        <f t="shared" si="17"/>
        <v>185</v>
      </c>
      <c r="B193" s="20" t="s">
        <v>389</v>
      </c>
      <c r="C193" s="21" t="s">
        <v>390</v>
      </c>
      <c r="D193" s="23">
        <v>181107</v>
      </c>
      <c r="E193" s="23">
        <v>452765</v>
      </c>
      <c r="F193" s="24">
        <v>34.1</v>
      </c>
      <c r="G193" s="17"/>
      <c r="H193" s="20">
        <f t="shared" si="12"/>
        <v>0</v>
      </c>
      <c r="I193" s="22">
        <f t="shared" si="13"/>
        <v>34.1</v>
      </c>
      <c r="J193" s="22">
        <f t="shared" si="14"/>
        <v>34.1</v>
      </c>
      <c r="K193" s="18">
        <f t="shared" si="15"/>
        <v>6175748.7000000002</v>
      </c>
      <c r="L193" s="18">
        <f t="shared" si="16"/>
        <v>15439286.5</v>
      </c>
      <c r="M193" s="19"/>
    </row>
    <row r="194" spans="1:13" ht="15" customHeight="1">
      <c r="A194" s="20">
        <f t="shared" si="17"/>
        <v>186</v>
      </c>
      <c r="B194" s="20" t="s">
        <v>391</v>
      </c>
      <c r="C194" s="21" t="s">
        <v>392</v>
      </c>
      <c r="D194" s="23">
        <v>179435</v>
      </c>
      <c r="E194" s="23">
        <v>448583</v>
      </c>
      <c r="F194" s="24">
        <v>11.08</v>
      </c>
      <c r="G194" s="17"/>
      <c r="H194" s="20">
        <f t="shared" si="12"/>
        <v>0</v>
      </c>
      <c r="I194" s="22">
        <f t="shared" si="13"/>
        <v>11.08</v>
      </c>
      <c r="J194" s="22">
        <f t="shared" si="14"/>
        <v>11.08</v>
      </c>
      <c r="K194" s="18">
        <f t="shared" si="15"/>
        <v>1988139.8</v>
      </c>
      <c r="L194" s="18">
        <f t="shared" si="16"/>
        <v>4970299.6399999997</v>
      </c>
      <c r="M194" s="19"/>
    </row>
    <row r="195" spans="1:13" ht="15" customHeight="1">
      <c r="A195" s="20">
        <f t="shared" si="17"/>
        <v>187</v>
      </c>
      <c r="B195" s="20" t="s">
        <v>393</v>
      </c>
      <c r="C195" s="21" t="s">
        <v>394</v>
      </c>
      <c r="D195" s="23">
        <v>176226</v>
      </c>
      <c r="E195" s="23">
        <v>440559</v>
      </c>
      <c r="F195" s="24">
        <v>87.91</v>
      </c>
      <c r="G195" s="17"/>
      <c r="H195" s="20">
        <f t="shared" si="12"/>
        <v>0</v>
      </c>
      <c r="I195" s="22">
        <f t="shared" si="13"/>
        <v>87.91</v>
      </c>
      <c r="J195" s="22">
        <f t="shared" si="14"/>
        <v>87.91</v>
      </c>
      <c r="K195" s="18">
        <f t="shared" si="15"/>
        <v>15492027.66</v>
      </c>
      <c r="L195" s="18">
        <f t="shared" si="16"/>
        <v>38729541.689999998</v>
      </c>
      <c r="M195" s="19"/>
    </row>
    <row r="196" spans="1:13" ht="15" customHeight="1">
      <c r="A196" s="20">
        <f t="shared" si="17"/>
        <v>188</v>
      </c>
      <c r="B196" s="20" t="s">
        <v>395</v>
      </c>
      <c r="C196" s="21" t="s">
        <v>396</v>
      </c>
      <c r="D196" s="23">
        <v>171369</v>
      </c>
      <c r="E196" s="23">
        <v>428417</v>
      </c>
      <c r="F196" s="24">
        <v>24.04</v>
      </c>
      <c r="G196" s="17"/>
      <c r="H196" s="20">
        <f t="shared" si="12"/>
        <v>0</v>
      </c>
      <c r="I196" s="22">
        <f t="shared" si="13"/>
        <v>24.04</v>
      </c>
      <c r="J196" s="22">
        <f t="shared" si="14"/>
        <v>24.04</v>
      </c>
      <c r="K196" s="18">
        <f t="shared" si="15"/>
        <v>4119710.76</v>
      </c>
      <c r="L196" s="18">
        <f t="shared" si="16"/>
        <v>10299144.68</v>
      </c>
      <c r="M196" s="19"/>
    </row>
    <row r="197" spans="1:13" ht="15" customHeight="1">
      <c r="A197" s="20">
        <f t="shared" si="17"/>
        <v>189</v>
      </c>
      <c r="B197" s="20" t="s">
        <v>397</v>
      </c>
      <c r="C197" s="21" t="s">
        <v>398</v>
      </c>
      <c r="D197" s="23">
        <v>168207</v>
      </c>
      <c r="E197" s="23">
        <v>420512</v>
      </c>
      <c r="F197" s="24">
        <v>51.37</v>
      </c>
      <c r="G197" s="17"/>
      <c r="H197" s="20">
        <f t="shared" si="12"/>
        <v>0</v>
      </c>
      <c r="I197" s="22">
        <f t="shared" si="13"/>
        <v>51.37</v>
      </c>
      <c r="J197" s="22">
        <f t="shared" si="14"/>
        <v>51.37</v>
      </c>
      <c r="K197" s="18">
        <f t="shared" si="15"/>
        <v>8640793.5899999999</v>
      </c>
      <c r="L197" s="18">
        <f t="shared" si="16"/>
        <v>21601701.439999998</v>
      </c>
      <c r="M197" s="19"/>
    </row>
    <row r="198" spans="1:13" ht="15" customHeight="1">
      <c r="A198" s="20">
        <f t="shared" si="17"/>
        <v>190</v>
      </c>
      <c r="B198" s="20" t="s">
        <v>399</v>
      </c>
      <c r="C198" s="21" t="s">
        <v>400</v>
      </c>
      <c r="D198" s="23">
        <v>164242</v>
      </c>
      <c r="E198" s="23">
        <v>410597</v>
      </c>
      <c r="F198" s="24">
        <v>113.53</v>
      </c>
      <c r="G198" s="17"/>
      <c r="H198" s="20">
        <f t="shared" si="12"/>
        <v>0</v>
      </c>
      <c r="I198" s="22">
        <f t="shared" si="13"/>
        <v>113.53</v>
      </c>
      <c r="J198" s="22">
        <f t="shared" si="14"/>
        <v>113.53</v>
      </c>
      <c r="K198" s="18">
        <f t="shared" si="15"/>
        <v>18646394.260000002</v>
      </c>
      <c r="L198" s="18">
        <f t="shared" si="16"/>
        <v>46615077.410000004</v>
      </c>
      <c r="M198" s="19"/>
    </row>
    <row r="199" spans="1:13" ht="15" customHeight="1">
      <c r="A199" s="20">
        <f t="shared" si="17"/>
        <v>191</v>
      </c>
      <c r="B199" s="20" t="s">
        <v>401</v>
      </c>
      <c r="C199" s="21" t="s">
        <v>402</v>
      </c>
      <c r="D199" s="23">
        <v>160239</v>
      </c>
      <c r="E199" s="23">
        <v>400588</v>
      </c>
      <c r="F199" s="24">
        <v>288.42</v>
      </c>
      <c r="G199" s="17"/>
      <c r="H199" s="20">
        <f t="shared" si="12"/>
        <v>0</v>
      </c>
      <c r="I199" s="22">
        <f t="shared" si="13"/>
        <v>288.42</v>
      </c>
      <c r="J199" s="22">
        <f t="shared" si="14"/>
        <v>288.42</v>
      </c>
      <c r="K199" s="18">
        <f t="shared" si="15"/>
        <v>46216132.380000003</v>
      </c>
      <c r="L199" s="18">
        <f t="shared" si="16"/>
        <v>115537590.96000001</v>
      </c>
      <c r="M199" s="19"/>
    </row>
    <row r="200" spans="1:13" ht="15" customHeight="1">
      <c r="A200" s="20">
        <f t="shared" si="17"/>
        <v>192</v>
      </c>
      <c r="B200" s="20" t="s">
        <v>403</v>
      </c>
      <c r="C200" s="21" t="s">
        <v>404</v>
      </c>
      <c r="D200" s="23">
        <v>157170</v>
      </c>
      <c r="E200" s="23">
        <v>392917</v>
      </c>
      <c r="F200" s="24">
        <v>76.67</v>
      </c>
      <c r="G200" s="17"/>
      <c r="H200" s="20">
        <f t="shared" si="12"/>
        <v>0</v>
      </c>
      <c r="I200" s="22">
        <f t="shared" si="13"/>
        <v>76.67</v>
      </c>
      <c r="J200" s="22">
        <f t="shared" si="14"/>
        <v>76.67</v>
      </c>
      <c r="K200" s="18">
        <f t="shared" si="15"/>
        <v>12050223.9</v>
      </c>
      <c r="L200" s="18">
        <f t="shared" si="16"/>
        <v>30124946.390000001</v>
      </c>
      <c r="M200" s="19"/>
    </row>
    <row r="201" spans="1:13" ht="15" customHeight="1">
      <c r="A201" s="20">
        <f t="shared" si="17"/>
        <v>193</v>
      </c>
      <c r="B201" s="20" t="s">
        <v>405</v>
      </c>
      <c r="C201" s="21" t="s">
        <v>406</v>
      </c>
      <c r="D201" s="23">
        <v>156242</v>
      </c>
      <c r="E201" s="23">
        <v>390599</v>
      </c>
      <c r="F201" s="24">
        <v>78.22</v>
      </c>
      <c r="G201" s="17"/>
      <c r="H201" s="20">
        <f t="shared" ref="H201:H264" si="18">F201*G201</f>
        <v>0</v>
      </c>
      <c r="I201" s="22">
        <f t="shared" ref="I201:I264" si="19">F201-H201</f>
        <v>78.22</v>
      </c>
      <c r="J201" s="22">
        <f t="shared" ref="J201:J264" si="20">TRUNC(I201,2)</f>
        <v>78.22</v>
      </c>
      <c r="K201" s="18">
        <f t="shared" ref="K201:K264" si="21">D201*J201</f>
        <v>12221249.24</v>
      </c>
      <c r="L201" s="18">
        <f t="shared" ref="L201:L264" si="22">E201*J201</f>
        <v>30552653.780000001</v>
      </c>
      <c r="M201" s="19"/>
    </row>
    <row r="202" spans="1:13" ht="15" customHeight="1">
      <c r="A202" s="20">
        <f t="shared" si="17"/>
        <v>194</v>
      </c>
      <c r="B202" s="20" t="s">
        <v>407</v>
      </c>
      <c r="C202" s="21" t="s">
        <v>408</v>
      </c>
      <c r="D202" s="23">
        <v>155876</v>
      </c>
      <c r="E202" s="23">
        <v>389682</v>
      </c>
      <c r="F202" s="24">
        <v>5.25</v>
      </c>
      <c r="G202" s="17"/>
      <c r="H202" s="20">
        <f t="shared" si="18"/>
        <v>0</v>
      </c>
      <c r="I202" s="22">
        <f t="shared" si="19"/>
        <v>5.25</v>
      </c>
      <c r="J202" s="22">
        <f t="shared" si="20"/>
        <v>5.25</v>
      </c>
      <c r="K202" s="18">
        <f t="shared" si="21"/>
        <v>818349</v>
      </c>
      <c r="L202" s="18">
        <f t="shared" si="22"/>
        <v>2045830.5</v>
      </c>
      <c r="M202" s="19"/>
    </row>
    <row r="203" spans="1:13" ht="15" customHeight="1">
      <c r="A203" s="20">
        <f t="shared" ref="A203:A266" si="23">A202+1</f>
        <v>195</v>
      </c>
      <c r="B203" s="20" t="s">
        <v>409</v>
      </c>
      <c r="C203" s="21" t="s">
        <v>410</v>
      </c>
      <c r="D203" s="23">
        <v>155100</v>
      </c>
      <c r="E203" s="23">
        <v>387748</v>
      </c>
      <c r="F203" s="24">
        <v>17.18</v>
      </c>
      <c r="G203" s="17"/>
      <c r="H203" s="20">
        <f t="shared" si="18"/>
        <v>0</v>
      </c>
      <c r="I203" s="22">
        <f t="shared" si="19"/>
        <v>17.18</v>
      </c>
      <c r="J203" s="22">
        <f t="shared" si="20"/>
        <v>17.18</v>
      </c>
      <c r="K203" s="18">
        <f t="shared" si="21"/>
        <v>2664618</v>
      </c>
      <c r="L203" s="18">
        <f t="shared" si="22"/>
        <v>6661510.6399999997</v>
      </c>
      <c r="M203" s="19"/>
    </row>
    <row r="204" spans="1:13" ht="15" customHeight="1">
      <c r="A204" s="20">
        <f t="shared" si="23"/>
        <v>196</v>
      </c>
      <c r="B204" s="20" t="s">
        <v>411</v>
      </c>
      <c r="C204" s="21" t="s">
        <v>412</v>
      </c>
      <c r="D204" s="23">
        <v>154678</v>
      </c>
      <c r="E204" s="23">
        <v>386688</v>
      </c>
      <c r="F204" s="24">
        <v>94.02</v>
      </c>
      <c r="G204" s="17"/>
      <c r="H204" s="20">
        <f t="shared" si="18"/>
        <v>0</v>
      </c>
      <c r="I204" s="22">
        <f t="shared" si="19"/>
        <v>94.02</v>
      </c>
      <c r="J204" s="22">
        <f t="shared" si="20"/>
        <v>94.02</v>
      </c>
      <c r="K204" s="18">
        <f t="shared" si="21"/>
        <v>14542825.559999999</v>
      </c>
      <c r="L204" s="18">
        <f t="shared" si="22"/>
        <v>36356405.759999998</v>
      </c>
      <c r="M204" s="19"/>
    </row>
    <row r="205" spans="1:13" ht="15" customHeight="1">
      <c r="A205" s="20">
        <f t="shared" si="23"/>
        <v>197</v>
      </c>
      <c r="B205" s="20" t="s">
        <v>413</v>
      </c>
      <c r="C205" s="21" t="s">
        <v>414</v>
      </c>
      <c r="D205" s="23">
        <v>151722</v>
      </c>
      <c r="E205" s="23">
        <v>379301</v>
      </c>
      <c r="F205" s="24">
        <v>86.28</v>
      </c>
      <c r="G205" s="17"/>
      <c r="H205" s="20">
        <f t="shared" si="18"/>
        <v>0</v>
      </c>
      <c r="I205" s="22">
        <f t="shared" si="19"/>
        <v>86.28</v>
      </c>
      <c r="J205" s="22">
        <f t="shared" si="20"/>
        <v>86.28</v>
      </c>
      <c r="K205" s="18">
        <f t="shared" si="21"/>
        <v>13090574.16</v>
      </c>
      <c r="L205" s="18">
        <f t="shared" si="22"/>
        <v>32726090.280000001</v>
      </c>
      <c r="M205" s="19"/>
    </row>
    <row r="206" spans="1:13" ht="15" customHeight="1">
      <c r="A206" s="20">
        <f t="shared" si="23"/>
        <v>198</v>
      </c>
      <c r="B206" s="20" t="s">
        <v>415</v>
      </c>
      <c r="C206" s="21" t="s">
        <v>416</v>
      </c>
      <c r="D206" s="23">
        <v>151430</v>
      </c>
      <c r="E206" s="23">
        <v>378566</v>
      </c>
      <c r="F206" s="24">
        <v>21.89</v>
      </c>
      <c r="G206" s="17"/>
      <c r="H206" s="20">
        <f t="shared" si="18"/>
        <v>0</v>
      </c>
      <c r="I206" s="22">
        <f t="shared" si="19"/>
        <v>21.89</v>
      </c>
      <c r="J206" s="22">
        <f t="shared" si="20"/>
        <v>21.89</v>
      </c>
      <c r="K206" s="18">
        <f t="shared" si="21"/>
        <v>3314802.7</v>
      </c>
      <c r="L206" s="18">
        <f t="shared" si="22"/>
        <v>8286809.7400000002</v>
      </c>
      <c r="M206" s="19"/>
    </row>
    <row r="207" spans="1:13" ht="15" customHeight="1">
      <c r="A207" s="20">
        <f t="shared" si="23"/>
        <v>199</v>
      </c>
      <c r="B207" s="20" t="s">
        <v>417</v>
      </c>
      <c r="C207" s="21" t="s">
        <v>418</v>
      </c>
      <c r="D207" s="23">
        <v>145028</v>
      </c>
      <c r="E207" s="23">
        <v>362562</v>
      </c>
      <c r="F207" s="24">
        <v>95.87</v>
      </c>
      <c r="G207" s="17"/>
      <c r="H207" s="20">
        <f t="shared" si="18"/>
        <v>0</v>
      </c>
      <c r="I207" s="22">
        <f t="shared" si="19"/>
        <v>95.87</v>
      </c>
      <c r="J207" s="22">
        <f t="shared" si="20"/>
        <v>95.87</v>
      </c>
      <c r="K207" s="18">
        <f t="shared" si="21"/>
        <v>13903834.360000001</v>
      </c>
      <c r="L207" s="18">
        <f t="shared" si="22"/>
        <v>34758818.940000005</v>
      </c>
      <c r="M207" s="19"/>
    </row>
    <row r="208" spans="1:13" ht="15" customHeight="1">
      <c r="A208" s="20">
        <f t="shared" si="23"/>
        <v>200</v>
      </c>
      <c r="B208" s="20" t="s">
        <v>419</v>
      </c>
      <c r="C208" s="21" t="s">
        <v>420</v>
      </c>
      <c r="D208" s="23">
        <v>141846</v>
      </c>
      <c r="E208" s="23">
        <v>354611</v>
      </c>
      <c r="F208" s="24">
        <v>288.26</v>
      </c>
      <c r="G208" s="17"/>
      <c r="H208" s="20">
        <f t="shared" si="18"/>
        <v>0</v>
      </c>
      <c r="I208" s="22">
        <f t="shared" si="19"/>
        <v>288.26</v>
      </c>
      <c r="J208" s="22">
        <f t="shared" si="20"/>
        <v>288.26</v>
      </c>
      <c r="K208" s="18">
        <f t="shared" si="21"/>
        <v>40888527.960000001</v>
      </c>
      <c r="L208" s="18">
        <f t="shared" si="22"/>
        <v>102220166.86</v>
      </c>
      <c r="M208" s="19"/>
    </row>
    <row r="209" spans="1:13" ht="15" customHeight="1">
      <c r="A209" s="20">
        <f t="shared" si="23"/>
        <v>201</v>
      </c>
      <c r="B209" s="20" t="s">
        <v>421</v>
      </c>
      <c r="C209" s="21" t="s">
        <v>422</v>
      </c>
      <c r="D209" s="23">
        <v>139390</v>
      </c>
      <c r="E209" s="23">
        <v>348473</v>
      </c>
      <c r="F209" s="24">
        <v>224.62</v>
      </c>
      <c r="G209" s="17"/>
      <c r="H209" s="20">
        <f t="shared" si="18"/>
        <v>0</v>
      </c>
      <c r="I209" s="22">
        <f t="shared" si="19"/>
        <v>224.62</v>
      </c>
      <c r="J209" s="22">
        <f t="shared" si="20"/>
        <v>224.62</v>
      </c>
      <c r="K209" s="18">
        <f t="shared" si="21"/>
        <v>31309781.800000001</v>
      </c>
      <c r="L209" s="18">
        <f t="shared" si="22"/>
        <v>78274005.260000005</v>
      </c>
      <c r="M209" s="19"/>
    </row>
    <row r="210" spans="1:13" ht="15" customHeight="1">
      <c r="A210" s="20">
        <f t="shared" si="23"/>
        <v>202</v>
      </c>
      <c r="B210" s="20" t="s">
        <v>423</v>
      </c>
      <c r="C210" s="21" t="s">
        <v>424</v>
      </c>
      <c r="D210" s="23">
        <v>139062</v>
      </c>
      <c r="E210" s="23">
        <v>347645</v>
      </c>
      <c r="F210" s="24">
        <v>268.5</v>
      </c>
      <c r="G210" s="17"/>
      <c r="H210" s="20">
        <f t="shared" si="18"/>
        <v>0</v>
      </c>
      <c r="I210" s="22">
        <f t="shared" si="19"/>
        <v>268.5</v>
      </c>
      <c r="J210" s="22">
        <f t="shared" si="20"/>
        <v>268.5</v>
      </c>
      <c r="K210" s="18">
        <f t="shared" si="21"/>
        <v>37338147</v>
      </c>
      <c r="L210" s="18">
        <f t="shared" si="22"/>
        <v>93342682.5</v>
      </c>
      <c r="M210" s="19"/>
    </row>
    <row r="211" spans="1:13" ht="15" customHeight="1">
      <c r="A211" s="20">
        <f t="shared" si="23"/>
        <v>203</v>
      </c>
      <c r="B211" s="20" t="s">
        <v>425</v>
      </c>
      <c r="C211" s="21" t="s">
        <v>426</v>
      </c>
      <c r="D211" s="23">
        <v>135016</v>
      </c>
      <c r="E211" s="23">
        <v>337538</v>
      </c>
      <c r="F211" s="24">
        <v>381.61</v>
      </c>
      <c r="G211" s="17"/>
      <c r="H211" s="20">
        <f t="shared" si="18"/>
        <v>0</v>
      </c>
      <c r="I211" s="22">
        <f t="shared" si="19"/>
        <v>381.61</v>
      </c>
      <c r="J211" s="22">
        <f t="shared" si="20"/>
        <v>381.61</v>
      </c>
      <c r="K211" s="18">
        <f t="shared" si="21"/>
        <v>51523455.760000005</v>
      </c>
      <c r="L211" s="18">
        <f t="shared" si="22"/>
        <v>128807876.18000001</v>
      </c>
      <c r="M211" s="19"/>
    </row>
    <row r="212" spans="1:13" ht="15" customHeight="1">
      <c r="A212" s="20">
        <f t="shared" si="23"/>
        <v>204</v>
      </c>
      <c r="B212" s="20" t="s">
        <v>427</v>
      </c>
      <c r="C212" s="21" t="s">
        <v>428</v>
      </c>
      <c r="D212" s="23">
        <v>134880</v>
      </c>
      <c r="E212" s="23">
        <v>337195</v>
      </c>
      <c r="F212" s="24">
        <v>189.68</v>
      </c>
      <c r="G212" s="17"/>
      <c r="H212" s="20">
        <f t="shared" si="18"/>
        <v>0</v>
      </c>
      <c r="I212" s="22">
        <f t="shared" si="19"/>
        <v>189.68</v>
      </c>
      <c r="J212" s="22">
        <f t="shared" si="20"/>
        <v>189.68</v>
      </c>
      <c r="K212" s="18">
        <f t="shared" si="21"/>
        <v>25584038.400000002</v>
      </c>
      <c r="L212" s="18">
        <f t="shared" si="22"/>
        <v>63959147.600000001</v>
      </c>
      <c r="M212" s="19"/>
    </row>
    <row r="213" spans="1:13" ht="15" customHeight="1">
      <c r="A213" s="20">
        <f t="shared" si="23"/>
        <v>205</v>
      </c>
      <c r="B213" s="20" t="s">
        <v>429</v>
      </c>
      <c r="C213" s="21" t="s">
        <v>430</v>
      </c>
      <c r="D213" s="23">
        <v>134510</v>
      </c>
      <c r="E213" s="23">
        <v>336271</v>
      </c>
      <c r="F213" s="24">
        <v>13.07</v>
      </c>
      <c r="G213" s="17"/>
      <c r="H213" s="20">
        <f t="shared" si="18"/>
        <v>0</v>
      </c>
      <c r="I213" s="22">
        <f t="shared" si="19"/>
        <v>13.07</v>
      </c>
      <c r="J213" s="22">
        <f t="shared" si="20"/>
        <v>13.07</v>
      </c>
      <c r="K213" s="18">
        <f t="shared" si="21"/>
        <v>1758045.7</v>
      </c>
      <c r="L213" s="18">
        <f t="shared" si="22"/>
        <v>4395061.97</v>
      </c>
      <c r="M213" s="19"/>
    </row>
    <row r="214" spans="1:13" ht="15" customHeight="1">
      <c r="A214" s="20">
        <f t="shared" si="23"/>
        <v>206</v>
      </c>
      <c r="B214" s="20" t="s">
        <v>431</v>
      </c>
      <c r="C214" s="21" t="s">
        <v>432</v>
      </c>
      <c r="D214" s="23">
        <v>133364</v>
      </c>
      <c r="E214" s="23">
        <v>333406</v>
      </c>
      <c r="F214" s="24">
        <v>16.399999999999999</v>
      </c>
      <c r="G214" s="17"/>
      <c r="H214" s="20">
        <f t="shared" si="18"/>
        <v>0</v>
      </c>
      <c r="I214" s="22">
        <f t="shared" si="19"/>
        <v>16.399999999999999</v>
      </c>
      <c r="J214" s="22">
        <f t="shared" si="20"/>
        <v>16.399999999999999</v>
      </c>
      <c r="K214" s="18">
        <f t="shared" si="21"/>
        <v>2187169.5999999996</v>
      </c>
      <c r="L214" s="18">
        <f t="shared" si="22"/>
        <v>5467858.3999999994</v>
      </c>
      <c r="M214" s="19"/>
    </row>
    <row r="215" spans="1:13" ht="15" customHeight="1">
      <c r="A215" s="20">
        <f t="shared" si="23"/>
        <v>207</v>
      </c>
      <c r="B215" s="20" t="s">
        <v>433</v>
      </c>
      <c r="C215" s="21" t="s">
        <v>434</v>
      </c>
      <c r="D215" s="23">
        <v>131272</v>
      </c>
      <c r="E215" s="23">
        <v>328174</v>
      </c>
      <c r="F215" s="24">
        <v>77.38</v>
      </c>
      <c r="G215" s="17"/>
      <c r="H215" s="20">
        <f t="shared" si="18"/>
        <v>0</v>
      </c>
      <c r="I215" s="22">
        <f t="shared" si="19"/>
        <v>77.38</v>
      </c>
      <c r="J215" s="22">
        <f t="shared" si="20"/>
        <v>77.38</v>
      </c>
      <c r="K215" s="18">
        <f t="shared" si="21"/>
        <v>10157827.359999999</v>
      </c>
      <c r="L215" s="18">
        <f t="shared" si="22"/>
        <v>25394104.119999997</v>
      </c>
      <c r="M215" s="19"/>
    </row>
    <row r="216" spans="1:13" ht="15" customHeight="1">
      <c r="A216" s="20">
        <f t="shared" si="23"/>
        <v>208</v>
      </c>
      <c r="B216" s="20" t="s">
        <v>435</v>
      </c>
      <c r="C216" s="21" t="s">
        <v>436</v>
      </c>
      <c r="D216" s="23">
        <v>129476</v>
      </c>
      <c r="E216" s="23">
        <v>323685</v>
      </c>
      <c r="F216" s="24">
        <v>13.02</v>
      </c>
      <c r="G216" s="17"/>
      <c r="H216" s="20">
        <f t="shared" si="18"/>
        <v>0</v>
      </c>
      <c r="I216" s="22">
        <f t="shared" si="19"/>
        <v>13.02</v>
      </c>
      <c r="J216" s="22">
        <f t="shared" si="20"/>
        <v>13.02</v>
      </c>
      <c r="K216" s="18">
        <f t="shared" si="21"/>
        <v>1685777.52</v>
      </c>
      <c r="L216" s="18">
        <f t="shared" si="22"/>
        <v>4214378.7</v>
      </c>
      <c r="M216" s="19"/>
    </row>
    <row r="217" spans="1:13" ht="15" customHeight="1">
      <c r="A217" s="20">
        <f t="shared" si="23"/>
        <v>209</v>
      </c>
      <c r="B217" s="20" t="s">
        <v>437</v>
      </c>
      <c r="C217" s="21" t="s">
        <v>438</v>
      </c>
      <c r="D217" s="23">
        <v>128815</v>
      </c>
      <c r="E217" s="23">
        <v>322037</v>
      </c>
      <c r="F217" s="24">
        <v>47.36</v>
      </c>
      <c r="G217" s="17"/>
      <c r="H217" s="20">
        <f t="shared" si="18"/>
        <v>0</v>
      </c>
      <c r="I217" s="22">
        <f t="shared" si="19"/>
        <v>47.36</v>
      </c>
      <c r="J217" s="22">
        <f t="shared" si="20"/>
        <v>47.36</v>
      </c>
      <c r="K217" s="18">
        <f t="shared" si="21"/>
        <v>6100678.4000000004</v>
      </c>
      <c r="L217" s="18">
        <f t="shared" si="22"/>
        <v>15251672.32</v>
      </c>
      <c r="M217" s="19"/>
    </row>
    <row r="218" spans="1:13" ht="15" customHeight="1">
      <c r="A218" s="20">
        <f t="shared" si="23"/>
        <v>210</v>
      </c>
      <c r="B218" s="20" t="s">
        <v>439</v>
      </c>
      <c r="C218" s="21" t="s">
        <v>440</v>
      </c>
      <c r="D218" s="23">
        <v>124274</v>
      </c>
      <c r="E218" s="23">
        <v>310679</v>
      </c>
      <c r="F218" s="24">
        <v>134.09</v>
      </c>
      <c r="G218" s="17"/>
      <c r="H218" s="20">
        <f t="shared" si="18"/>
        <v>0</v>
      </c>
      <c r="I218" s="22">
        <f t="shared" si="19"/>
        <v>134.09</v>
      </c>
      <c r="J218" s="22">
        <f t="shared" si="20"/>
        <v>134.09</v>
      </c>
      <c r="K218" s="18">
        <f t="shared" si="21"/>
        <v>16663900.66</v>
      </c>
      <c r="L218" s="18">
        <f t="shared" si="22"/>
        <v>41658947.109999999</v>
      </c>
      <c r="M218" s="19"/>
    </row>
    <row r="219" spans="1:13" ht="15" customHeight="1">
      <c r="A219" s="20">
        <f t="shared" si="23"/>
        <v>211</v>
      </c>
      <c r="B219" s="20" t="s">
        <v>441</v>
      </c>
      <c r="C219" s="21" t="s">
        <v>442</v>
      </c>
      <c r="D219" s="23">
        <v>122516</v>
      </c>
      <c r="E219" s="23">
        <v>306286</v>
      </c>
      <c r="F219" s="24">
        <v>13.63</v>
      </c>
      <c r="G219" s="17"/>
      <c r="H219" s="20">
        <f t="shared" si="18"/>
        <v>0</v>
      </c>
      <c r="I219" s="22">
        <f t="shared" si="19"/>
        <v>13.63</v>
      </c>
      <c r="J219" s="22">
        <f t="shared" si="20"/>
        <v>13.63</v>
      </c>
      <c r="K219" s="18">
        <f t="shared" si="21"/>
        <v>1669893.08</v>
      </c>
      <c r="L219" s="18">
        <f t="shared" si="22"/>
        <v>4174678.18</v>
      </c>
      <c r="M219" s="19"/>
    </row>
    <row r="220" spans="1:13" ht="15" customHeight="1">
      <c r="A220" s="20">
        <f t="shared" si="23"/>
        <v>212</v>
      </c>
      <c r="B220" s="20" t="s">
        <v>443</v>
      </c>
      <c r="C220" s="21" t="s">
        <v>444</v>
      </c>
      <c r="D220" s="23">
        <v>122182</v>
      </c>
      <c r="E220" s="23">
        <v>305451</v>
      </c>
      <c r="F220" s="24">
        <v>60.17</v>
      </c>
      <c r="G220" s="17"/>
      <c r="H220" s="20">
        <f t="shared" si="18"/>
        <v>0</v>
      </c>
      <c r="I220" s="22">
        <f t="shared" si="19"/>
        <v>60.17</v>
      </c>
      <c r="J220" s="22">
        <f t="shared" si="20"/>
        <v>60.17</v>
      </c>
      <c r="K220" s="18">
        <f t="shared" si="21"/>
        <v>7351690.9400000004</v>
      </c>
      <c r="L220" s="18">
        <f t="shared" si="22"/>
        <v>18378986.670000002</v>
      </c>
      <c r="M220" s="19"/>
    </row>
    <row r="221" spans="1:13" ht="15" customHeight="1">
      <c r="A221" s="20">
        <f t="shared" si="23"/>
        <v>213</v>
      </c>
      <c r="B221" s="20" t="s">
        <v>445</v>
      </c>
      <c r="C221" s="21" t="s">
        <v>446</v>
      </c>
      <c r="D221" s="23">
        <v>121535</v>
      </c>
      <c r="E221" s="23">
        <v>303832</v>
      </c>
      <c r="F221" s="24">
        <v>67.849999999999994</v>
      </c>
      <c r="G221" s="17"/>
      <c r="H221" s="20">
        <f t="shared" si="18"/>
        <v>0</v>
      </c>
      <c r="I221" s="22">
        <f t="shared" si="19"/>
        <v>67.849999999999994</v>
      </c>
      <c r="J221" s="22">
        <f t="shared" si="20"/>
        <v>67.849999999999994</v>
      </c>
      <c r="K221" s="18">
        <f t="shared" si="21"/>
        <v>8246149.7499999991</v>
      </c>
      <c r="L221" s="18">
        <f t="shared" si="22"/>
        <v>20615001.199999999</v>
      </c>
      <c r="M221" s="19"/>
    </row>
    <row r="222" spans="1:13" ht="15" customHeight="1">
      <c r="A222" s="20">
        <f t="shared" si="23"/>
        <v>214</v>
      </c>
      <c r="B222" s="20" t="s">
        <v>447</v>
      </c>
      <c r="C222" s="21" t="s">
        <v>448</v>
      </c>
      <c r="D222" s="23">
        <v>121437</v>
      </c>
      <c r="E222" s="23">
        <v>303590</v>
      </c>
      <c r="F222" s="24">
        <v>53.01</v>
      </c>
      <c r="G222" s="17"/>
      <c r="H222" s="20">
        <f t="shared" si="18"/>
        <v>0</v>
      </c>
      <c r="I222" s="22">
        <f t="shared" si="19"/>
        <v>53.01</v>
      </c>
      <c r="J222" s="22">
        <f t="shared" si="20"/>
        <v>53.01</v>
      </c>
      <c r="K222" s="18">
        <f t="shared" si="21"/>
        <v>6437375.3700000001</v>
      </c>
      <c r="L222" s="18">
        <f t="shared" si="22"/>
        <v>16093305.899999999</v>
      </c>
      <c r="M222" s="19"/>
    </row>
    <row r="223" spans="1:13" ht="15" customHeight="1">
      <c r="A223" s="20">
        <f t="shared" si="23"/>
        <v>215</v>
      </c>
      <c r="B223" s="20" t="s">
        <v>449</v>
      </c>
      <c r="C223" s="21" t="s">
        <v>450</v>
      </c>
      <c r="D223" s="23">
        <v>121368</v>
      </c>
      <c r="E223" s="23">
        <v>303417</v>
      </c>
      <c r="F223" s="24">
        <v>24.07</v>
      </c>
      <c r="G223" s="17"/>
      <c r="H223" s="20">
        <f t="shared" si="18"/>
        <v>0</v>
      </c>
      <c r="I223" s="22">
        <f t="shared" si="19"/>
        <v>24.07</v>
      </c>
      <c r="J223" s="22">
        <f t="shared" si="20"/>
        <v>24.07</v>
      </c>
      <c r="K223" s="18">
        <f t="shared" si="21"/>
        <v>2921327.7600000002</v>
      </c>
      <c r="L223" s="18">
        <f t="shared" si="22"/>
        <v>7303247.1900000004</v>
      </c>
      <c r="M223" s="19"/>
    </row>
    <row r="224" spans="1:13" ht="15" customHeight="1">
      <c r="A224" s="20">
        <f t="shared" si="23"/>
        <v>216</v>
      </c>
      <c r="B224" s="20" t="s">
        <v>451</v>
      </c>
      <c r="C224" s="21" t="s">
        <v>452</v>
      </c>
      <c r="D224" s="23">
        <v>119387</v>
      </c>
      <c r="E224" s="23">
        <v>298463</v>
      </c>
      <c r="F224" s="24">
        <v>52.9</v>
      </c>
      <c r="G224" s="17"/>
      <c r="H224" s="20">
        <f t="shared" si="18"/>
        <v>0</v>
      </c>
      <c r="I224" s="22">
        <f t="shared" si="19"/>
        <v>52.9</v>
      </c>
      <c r="J224" s="22">
        <f t="shared" si="20"/>
        <v>52.9</v>
      </c>
      <c r="K224" s="18">
        <f t="shared" si="21"/>
        <v>6315572.2999999998</v>
      </c>
      <c r="L224" s="18">
        <f t="shared" si="22"/>
        <v>15788692.699999999</v>
      </c>
      <c r="M224" s="19"/>
    </row>
    <row r="225" spans="1:13" ht="15" customHeight="1">
      <c r="A225" s="20">
        <f t="shared" si="23"/>
        <v>217</v>
      </c>
      <c r="B225" s="20" t="s">
        <v>453</v>
      </c>
      <c r="C225" s="21" t="s">
        <v>454</v>
      </c>
      <c r="D225" s="23">
        <v>118972</v>
      </c>
      <c r="E225" s="23">
        <v>297423</v>
      </c>
      <c r="F225" s="24">
        <v>110.91</v>
      </c>
      <c r="G225" s="17"/>
      <c r="H225" s="20">
        <f t="shared" si="18"/>
        <v>0</v>
      </c>
      <c r="I225" s="22">
        <f t="shared" si="19"/>
        <v>110.91</v>
      </c>
      <c r="J225" s="22">
        <f t="shared" si="20"/>
        <v>110.91</v>
      </c>
      <c r="K225" s="18">
        <f t="shared" si="21"/>
        <v>13195184.52</v>
      </c>
      <c r="L225" s="18">
        <f t="shared" si="22"/>
        <v>32987184.93</v>
      </c>
      <c r="M225" s="19"/>
    </row>
    <row r="226" spans="1:13" ht="15" customHeight="1">
      <c r="A226" s="20">
        <f t="shared" si="23"/>
        <v>218</v>
      </c>
      <c r="B226" s="20" t="s">
        <v>455</v>
      </c>
      <c r="C226" s="21" t="s">
        <v>456</v>
      </c>
      <c r="D226" s="23">
        <v>118852</v>
      </c>
      <c r="E226" s="23">
        <v>297124</v>
      </c>
      <c r="F226" s="24">
        <v>63.23</v>
      </c>
      <c r="G226" s="17"/>
      <c r="H226" s="20">
        <f t="shared" si="18"/>
        <v>0</v>
      </c>
      <c r="I226" s="22">
        <f t="shared" si="19"/>
        <v>63.23</v>
      </c>
      <c r="J226" s="22">
        <f t="shared" si="20"/>
        <v>63.23</v>
      </c>
      <c r="K226" s="18">
        <f t="shared" si="21"/>
        <v>7515011.96</v>
      </c>
      <c r="L226" s="18">
        <f t="shared" si="22"/>
        <v>18787150.52</v>
      </c>
      <c r="M226" s="19"/>
    </row>
    <row r="227" spans="1:13" ht="15" customHeight="1">
      <c r="A227" s="20">
        <f t="shared" si="23"/>
        <v>219</v>
      </c>
      <c r="B227" s="20" t="s">
        <v>457</v>
      </c>
      <c r="C227" s="21" t="s">
        <v>458</v>
      </c>
      <c r="D227" s="23">
        <v>116143</v>
      </c>
      <c r="E227" s="23">
        <v>290349</v>
      </c>
      <c r="F227" s="24">
        <v>25.41</v>
      </c>
      <c r="G227" s="17"/>
      <c r="H227" s="20">
        <f t="shared" si="18"/>
        <v>0</v>
      </c>
      <c r="I227" s="22">
        <f t="shared" si="19"/>
        <v>25.41</v>
      </c>
      <c r="J227" s="22">
        <f t="shared" si="20"/>
        <v>25.41</v>
      </c>
      <c r="K227" s="18">
        <f t="shared" si="21"/>
        <v>2951193.63</v>
      </c>
      <c r="L227" s="18">
        <f t="shared" si="22"/>
        <v>7377768.0899999999</v>
      </c>
      <c r="M227" s="19"/>
    </row>
    <row r="228" spans="1:13" ht="15" customHeight="1">
      <c r="A228" s="20">
        <f t="shared" si="23"/>
        <v>220</v>
      </c>
      <c r="B228" s="20" t="s">
        <v>459</v>
      </c>
      <c r="C228" s="21" t="s">
        <v>460</v>
      </c>
      <c r="D228" s="23">
        <v>116140</v>
      </c>
      <c r="E228" s="23">
        <v>290346</v>
      </c>
      <c r="F228" s="24">
        <v>7.13</v>
      </c>
      <c r="G228" s="17"/>
      <c r="H228" s="20">
        <f t="shared" si="18"/>
        <v>0</v>
      </c>
      <c r="I228" s="22">
        <f t="shared" si="19"/>
        <v>7.13</v>
      </c>
      <c r="J228" s="22">
        <f t="shared" si="20"/>
        <v>7.13</v>
      </c>
      <c r="K228" s="18">
        <f t="shared" si="21"/>
        <v>828078.2</v>
      </c>
      <c r="L228" s="18">
        <f t="shared" si="22"/>
        <v>2070166.98</v>
      </c>
      <c r="M228" s="19"/>
    </row>
    <row r="229" spans="1:13" ht="15" customHeight="1">
      <c r="A229" s="20">
        <f t="shared" si="23"/>
        <v>221</v>
      </c>
      <c r="B229" s="20" t="s">
        <v>461</v>
      </c>
      <c r="C229" s="21" t="s">
        <v>462</v>
      </c>
      <c r="D229" s="23">
        <v>114334</v>
      </c>
      <c r="E229" s="23">
        <v>285831</v>
      </c>
      <c r="F229" s="24">
        <v>70.540000000000006</v>
      </c>
      <c r="G229" s="17"/>
      <c r="H229" s="20">
        <f t="shared" si="18"/>
        <v>0</v>
      </c>
      <c r="I229" s="22">
        <f t="shared" si="19"/>
        <v>70.540000000000006</v>
      </c>
      <c r="J229" s="22">
        <f t="shared" si="20"/>
        <v>70.540000000000006</v>
      </c>
      <c r="K229" s="18">
        <f t="shared" si="21"/>
        <v>8065120.3600000003</v>
      </c>
      <c r="L229" s="18">
        <f t="shared" si="22"/>
        <v>20162518.740000002</v>
      </c>
      <c r="M229" s="19"/>
    </row>
    <row r="230" spans="1:13" ht="15" customHeight="1">
      <c r="A230" s="20">
        <f t="shared" si="23"/>
        <v>222</v>
      </c>
      <c r="B230" s="20" t="s">
        <v>463</v>
      </c>
      <c r="C230" s="21" t="s">
        <v>464</v>
      </c>
      <c r="D230" s="23">
        <v>114250</v>
      </c>
      <c r="E230" s="23">
        <v>285621</v>
      </c>
      <c r="F230" s="24">
        <v>59.07</v>
      </c>
      <c r="G230" s="17"/>
      <c r="H230" s="20">
        <f t="shared" si="18"/>
        <v>0</v>
      </c>
      <c r="I230" s="22">
        <f t="shared" si="19"/>
        <v>59.07</v>
      </c>
      <c r="J230" s="22">
        <f t="shared" si="20"/>
        <v>59.07</v>
      </c>
      <c r="K230" s="18">
        <f t="shared" si="21"/>
        <v>6748747.5</v>
      </c>
      <c r="L230" s="18">
        <f t="shared" si="22"/>
        <v>16871632.469999999</v>
      </c>
      <c r="M230" s="19"/>
    </row>
    <row r="231" spans="1:13" ht="15" customHeight="1">
      <c r="A231" s="20">
        <f t="shared" si="23"/>
        <v>223</v>
      </c>
      <c r="B231" s="20" t="s">
        <v>465</v>
      </c>
      <c r="C231" s="21" t="s">
        <v>466</v>
      </c>
      <c r="D231" s="23">
        <v>112794</v>
      </c>
      <c r="E231" s="23">
        <v>281980</v>
      </c>
      <c r="F231" s="24">
        <v>93.25</v>
      </c>
      <c r="G231" s="17"/>
      <c r="H231" s="20">
        <f t="shared" si="18"/>
        <v>0</v>
      </c>
      <c r="I231" s="22">
        <f t="shared" si="19"/>
        <v>93.25</v>
      </c>
      <c r="J231" s="22">
        <f t="shared" si="20"/>
        <v>93.25</v>
      </c>
      <c r="K231" s="18">
        <f t="shared" si="21"/>
        <v>10518040.5</v>
      </c>
      <c r="L231" s="18">
        <f t="shared" si="22"/>
        <v>26294635</v>
      </c>
      <c r="M231" s="19"/>
    </row>
    <row r="232" spans="1:13" ht="15" customHeight="1">
      <c r="A232" s="20">
        <f t="shared" si="23"/>
        <v>224</v>
      </c>
      <c r="B232" s="20" t="s">
        <v>467</v>
      </c>
      <c r="C232" s="21" t="s">
        <v>468</v>
      </c>
      <c r="D232" s="23">
        <v>111919</v>
      </c>
      <c r="E232" s="23">
        <v>279794</v>
      </c>
      <c r="F232" s="24">
        <v>381.6</v>
      </c>
      <c r="G232" s="17"/>
      <c r="H232" s="20">
        <f t="shared" si="18"/>
        <v>0</v>
      </c>
      <c r="I232" s="22">
        <f t="shared" si="19"/>
        <v>381.6</v>
      </c>
      <c r="J232" s="22">
        <f t="shared" si="20"/>
        <v>381.6</v>
      </c>
      <c r="K232" s="18">
        <f t="shared" si="21"/>
        <v>42708290.400000006</v>
      </c>
      <c r="L232" s="18">
        <f t="shared" si="22"/>
        <v>106769390.40000001</v>
      </c>
      <c r="M232" s="19"/>
    </row>
    <row r="233" spans="1:13" ht="15" customHeight="1">
      <c r="A233" s="20">
        <f t="shared" si="23"/>
        <v>225</v>
      </c>
      <c r="B233" s="20" t="s">
        <v>469</v>
      </c>
      <c r="C233" s="21" t="s">
        <v>470</v>
      </c>
      <c r="D233" s="23">
        <v>111453</v>
      </c>
      <c r="E233" s="23">
        <v>278626</v>
      </c>
      <c r="F233" s="24">
        <v>80.19</v>
      </c>
      <c r="G233" s="17"/>
      <c r="H233" s="20">
        <f t="shared" si="18"/>
        <v>0</v>
      </c>
      <c r="I233" s="22">
        <f t="shared" si="19"/>
        <v>80.19</v>
      </c>
      <c r="J233" s="22">
        <f t="shared" si="20"/>
        <v>80.19</v>
      </c>
      <c r="K233" s="18">
        <f t="shared" si="21"/>
        <v>8937416.0700000003</v>
      </c>
      <c r="L233" s="18">
        <f t="shared" si="22"/>
        <v>22343018.939999998</v>
      </c>
      <c r="M233" s="19"/>
    </row>
    <row r="234" spans="1:13" ht="15" customHeight="1">
      <c r="A234" s="20">
        <f t="shared" si="23"/>
        <v>226</v>
      </c>
      <c r="B234" s="20" t="s">
        <v>471</v>
      </c>
      <c r="C234" s="21" t="s">
        <v>472</v>
      </c>
      <c r="D234" s="23">
        <v>111369</v>
      </c>
      <c r="E234" s="23">
        <v>278418</v>
      </c>
      <c r="F234" s="24">
        <v>26.53</v>
      </c>
      <c r="G234" s="17"/>
      <c r="H234" s="20">
        <f t="shared" si="18"/>
        <v>0</v>
      </c>
      <c r="I234" s="22">
        <f t="shared" si="19"/>
        <v>26.53</v>
      </c>
      <c r="J234" s="22">
        <f t="shared" si="20"/>
        <v>26.53</v>
      </c>
      <c r="K234" s="18">
        <f t="shared" si="21"/>
        <v>2954619.5700000003</v>
      </c>
      <c r="L234" s="18">
        <f t="shared" si="22"/>
        <v>7386429.54</v>
      </c>
      <c r="M234" s="19"/>
    </row>
    <row r="235" spans="1:13" ht="15" customHeight="1">
      <c r="A235" s="20">
        <f t="shared" si="23"/>
        <v>227</v>
      </c>
      <c r="B235" s="20" t="s">
        <v>473</v>
      </c>
      <c r="C235" s="21" t="s">
        <v>474</v>
      </c>
      <c r="D235" s="23">
        <v>111100</v>
      </c>
      <c r="E235" s="23">
        <v>277744</v>
      </c>
      <c r="F235" s="24">
        <v>6.18</v>
      </c>
      <c r="G235" s="17"/>
      <c r="H235" s="20">
        <f t="shared" si="18"/>
        <v>0</v>
      </c>
      <c r="I235" s="22">
        <f t="shared" si="19"/>
        <v>6.18</v>
      </c>
      <c r="J235" s="22">
        <f t="shared" si="20"/>
        <v>6.18</v>
      </c>
      <c r="K235" s="18">
        <f t="shared" si="21"/>
        <v>686598</v>
      </c>
      <c r="L235" s="18">
        <f t="shared" si="22"/>
        <v>1716457.92</v>
      </c>
      <c r="M235" s="19"/>
    </row>
    <row r="236" spans="1:13" ht="15" customHeight="1">
      <c r="A236" s="20">
        <f t="shared" si="23"/>
        <v>228</v>
      </c>
      <c r="B236" s="20" t="s">
        <v>475</v>
      </c>
      <c r="C236" s="21" t="s">
        <v>476</v>
      </c>
      <c r="D236" s="23">
        <v>110408</v>
      </c>
      <c r="E236" s="23">
        <v>276011</v>
      </c>
      <c r="F236" s="24">
        <v>62.17</v>
      </c>
      <c r="G236" s="17"/>
      <c r="H236" s="20">
        <f t="shared" si="18"/>
        <v>0</v>
      </c>
      <c r="I236" s="22">
        <f t="shared" si="19"/>
        <v>62.17</v>
      </c>
      <c r="J236" s="22">
        <f t="shared" si="20"/>
        <v>62.17</v>
      </c>
      <c r="K236" s="18">
        <f t="shared" si="21"/>
        <v>6864065.3600000003</v>
      </c>
      <c r="L236" s="18">
        <f t="shared" si="22"/>
        <v>17159603.870000001</v>
      </c>
      <c r="M236" s="19"/>
    </row>
    <row r="237" spans="1:13" ht="15" customHeight="1">
      <c r="A237" s="20">
        <f t="shared" si="23"/>
        <v>229</v>
      </c>
      <c r="B237" s="20" t="s">
        <v>477</v>
      </c>
      <c r="C237" s="21" t="s">
        <v>478</v>
      </c>
      <c r="D237" s="23">
        <v>109714</v>
      </c>
      <c r="E237" s="23">
        <v>274282</v>
      </c>
      <c r="F237" s="24">
        <v>56.43</v>
      </c>
      <c r="G237" s="17"/>
      <c r="H237" s="20">
        <f t="shared" si="18"/>
        <v>0</v>
      </c>
      <c r="I237" s="22">
        <f t="shared" si="19"/>
        <v>56.43</v>
      </c>
      <c r="J237" s="22">
        <f t="shared" si="20"/>
        <v>56.43</v>
      </c>
      <c r="K237" s="18">
        <f t="shared" si="21"/>
        <v>6191161.0199999996</v>
      </c>
      <c r="L237" s="18">
        <f t="shared" si="22"/>
        <v>15477733.26</v>
      </c>
      <c r="M237" s="19"/>
    </row>
    <row r="238" spans="1:13" ht="15" customHeight="1">
      <c r="A238" s="20">
        <f t="shared" si="23"/>
        <v>230</v>
      </c>
      <c r="B238" s="20" t="s">
        <v>479</v>
      </c>
      <c r="C238" s="21" t="s">
        <v>480</v>
      </c>
      <c r="D238" s="23">
        <v>108591</v>
      </c>
      <c r="E238" s="23">
        <v>271474</v>
      </c>
      <c r="F238" s="24">
        <v>46.29</v>
      </c>
      <c r="G238" s="17"/>
      <c r="H238" s="20">
        <f t="shared" si="18"/>
        <v>0</v>
      </c>
      <c r="I238" s="22">
        <f t="shared" si="19"/>
        <v>46.29</v>
      </c>
      <c r="J238" s="22">
        <f t="shared" si="20"/>
        <v>46.29</v>
      </c>
      <c r="K238" s="18">
        <f t="shared" si="21"/>
        <v>5026677.3899999997</v>
      </c>
      <c r="L238" s="18">
        <f t="shared" si="22"/>
        <v>12566531.459999999</v>
      </c>
      <c r="M238" s="19"/>
    </row>
    <row r="239" spans="1:13" ht="15" customHeight="1">
      <c r="A239" s="20">
        <f t="shared" si="23"/>
        <v>231</v>
      </c>
      <c r="B239" s="20" t="s">
        <v>481</v>
      </c>
      <c r="C239" s="21" t="s">
        <v>482</v>
      </c>
      <c r="D239" s="23">
        <v>108028</v>
      </c>
      <c r="E239" s="23">
        <v>270063</v>
      </c>
      <c r="F239" s="24">
        <v>139.4</v>
      </c>
      <c r="G239" s="17"/>
      <c r="H239" s="20">
        <f t="shared" si="18"/>
        <v>0</v>
      </c>
      <c r="I239" s="22">
        <f t="shared" si="19"/>
        <v>139.4</v>
      </c>
      <c r="J239" s="22">
        <f t="shared" si="20"/>
        <v>139.4</v>
      </c>
      <c r="K239" s="18">
        <f t="shared" si="21"/>
        <v>15059103.200000001</v>
      </c>
      <c r="L239" s="18">
        <f t="shared" si="22"/>
        <v>37646782.200000003</v>
      </c>
      <c r="M239" s="19"/>
    </row>
    <row r="240" spans="1:13" ht="15" customHeight="1">
      <c r="A240" s="20">
        <f t="shared" si="23"/>
        <v>232</v>
      </c>
      <c r="B240" s="20" t="s">
        <v>483</v>
      </c>
      <c r="C240" s="21" t="s">
        <v>484</v>
      </c>
      <c r="D240" s="23">
        <v>106735</v>
      </c>
      <c r="E240" s="23">
        <v>266835</v>
      </c>
      <c r="F240" s="24">
        <v>100.78</v>
      </c>
      <c r="G240" s="17"/>
      <c r="H240" s="20">
        <f t="shared" si="18"/>
        <v>0</v>
      </c>
      <c r="I240" s="22">
        <f t="shared" si="19"/>
        <v>100.78</v>
      </c>
      <c r="J240" s="22">
        <f t="shared" si="20"/>
        <v>100.78</v>
      </c>
      <c r="K240" s="18">
        <f t="shared" si="21"/>
        <v>10756753.300000001</v>
      </c>
      <c r="L240" s="18">
        <f t="shared" si="22"/>
        <v>26891631.300000001</v>
      </c>
      <c r="M240" s="19"/>
    </row>
    <row r="241" spans="1:13" ht="15" customHeight="1">
      <c r="A241" s="20">
        <f t="shared" si="23"/>
        <v>233</v>
      </c>
      <c r="B241" s="20" t="s">
        <v>485</v>
      </c>
      <c r="C241" s="21" t="s">
        <v>486</v>
      </c>
      <c r="D241" s="23">
        <v>104552</v>
      </c>
      <c r="E241" s="23">
        <v>261377</v>
      </c>
      <c r="F241" s="24">
        <v>22.39</v>
      </c>
      <c r="G241" s="17"/>
      <c r="H241" s="20">
        <f t="shared" si="18"/>
        <v>0</v>
      </c>
      <c r="I241" s="22">
        <f t="shared" si="19"/>
        <v>22.39</v>
      </c>
      <c r="J241" s="22">
        <f t="shared" si="20"/>
        <v>22.39</v>
      </c>
      <c r="K241" s="18">
        <f t="shared" si="21"/>
        <v>2340919.2800000003</v>
      </c>
      <c r="L241" s="18">
        <f t="shared" si="22"/>
        <v>5852231.0300000003</v>
      </c>
      <c r="M241" s="19"/>
    </row>
    <row r="242" spans="1:13" ht="15" customHeight="1">
      <c r="A242" s="20">
        <f t="shared" si="23"/>
        <v>234</v>
      </c>
      <c r="B242" s="20" t="s">
        <v>487</v>
      </c>
      <c r="C242" s="21" t="s">
        <v>488</v>
      </c>
      <c r="D242" s="23">
        <v>103651</v>
      </c>
      <c r="E242" s="23">
        <v>259125</v>
      </c>
      <c r="F242" s="24">
        <v>52.42</v>
      </c>
      <c r="G242" s="17"/>
      <c r="H242" s="20">
        <f t="shared" si="18"/>
        <v>0</v>
      </c>
      <c r="I242" s="22">
        <f t="shared" si="19"/>
        <v>52.42</v>
      </c>
      <c r="J242" s="22">
        <f t="shared" si="20"/>
        <v>52.42</v>
      </c>
      <c r="K242" s="18">
        <f t="shared" si="21"/>
        <v>5433385.4199999999</v>
      </c>
      <c r="L242" s="18">
        <f t="shared" si="22"/>
        <v>13583332.5</v>
      </c>
      <c r="M242" s="19"/>
    </row>
    <row r="243" spans="1:13" ht="15" customHeight="1">
      <c r="A243" s="20">
        <f t="shared" si="23"/>
        <v>235</v>
      </c>
      <c r="B243" s="20" t="s">
        <v>489</v>
      </c>
      <c r="C243" s="21" t="s">
        <v>490</v>
      </c>
      <c r="D243" s="23">
        <v>101503</v>
      </c>
      <c r="E243" s="23">
        <v>253757</v>
      </c>
      <c r="F243" s="24">
        <v>54.37</v>
      </c>
      <c r="G243" s="17"/>
      <c r="H243" s="20">
        <f t="shared" si="18"/>
        <v>0</v>
      </c>
      <c r="I243" s="22">
        <f t="shared" si="19"/>
        <v>54.37</v>
      </c>
      <c r="J243" s="22">
        <f t="shared" si="20"/>
        <v>54.37</v>
      </c>
      <c r="K243" s="18">
        <f t="shared" si="21"/>
        <v>5518718.1099999994</v>
      </c>
      <c r="L243" s="18">
        <f t="shared" si="22"/>
        <v>13796768.09</v>
      </c>
      <c r="M243" s="19"/>
    </row>
    <row r="244" spans="1:13" ht="15" customHeight="1">
      <c r="A244" s="20">
        <f t="shared" si="23"/>
        <v>236</v>
      </c>
      <c r="B244" s="20" t="s">
        <v>491</v>
      </c>
      <c r="C244" s="21" t="s">
        <v>492</v>
      </c>
      <c r="D244" s="23">
        <v>98852</v>
      </c>
      <c r="E244" s="23">
        <v>247128</v>
      </c>
      <c r="F244" s="24">
        <v>132.52000000000001</v>
      </c>
      <c r="G244" s="17"/>
      <c r="H244" s="20">
        <f t="shared" si="18"/>
        <v>0</v>
      </c>
      <c r="I244" s="22">
        <f t="shared" si="19"/>
        <v>132.52000000000001</v>
      </c>
      <c r="J244" s="22">
        <f t="shared" si="20"/>
        <v>132.52000000000001</v>
      </c>
      <c r="K244" s="18">
        <f t="shared" si="21"/>
        <v>13099867.040000001</v>
      </c>
      <c r="L244" s="18">
        <f t="shared" si="22"/>
        <v>32749402.560000002</v>
      </c>
      <c r="M244" s="19"/>
    </row>
    <row r="245" spans="1:13" ht="15" customHeight="1">
      <c r="A245" s="20">
        <f t="shared" si="23"/>
        <v>237</v>
      </c>
      <c r="B245" s="20" t="s">
        <v>493</v>
      </c>
      <c r="C245" s="21" t="s">
        <v>494</v>
      </c>
      <c r="D245" s="23">
        <v>98162</v>
      </c>
      <c r="E245" s="23">
        <v>245405</v>
      </c>
      <c r="F245" s="24">
        <v>13.14</v>
      </c>
      <c r="G245" s="17"/>
      <c r="H245" s="20">
        <f t="shared" si="18"/>
        <v>0</v>
      </c>
      <c r="I245" s="22">
        <f t="shared" si="19"/>
        <v>13.14</v>
      </c>
      <c r="J245" s="22">
        <f t="shared" si="20"/>
        <v>13.14</v>
      </c>
      <c r="K245" s="18">
        <f t="shared" si="21"/>
        <v>1289848.6800000002</v>
      </c>
      <c r="L245" s="18">
        <f t="shared" si="22"/>
        <v>3224621.7</v>
      </c>
      <c r="M245" s="19"/>
    </row>
    <row r="246" spans="1:13" ht="15" customHeight="1">
      <c r="A246" s="20">
        <f t="shared" si="23"/>
        <v>238</v>
      </c>
      <c r="B246" s="20" t="s">
        <v>495</v>
      </c>
      <c r="C246" s="21" t="s">
        <v>496</v>
      </c>
      <c r="D246" s="23">
        <v>98149</v>
      </c>
      <c r="E246" s="23">
        <v>245369</v>
      </c>
      <c r="F246" s="24">
        <v>215.94</v>
      </c>
      <c r="G246" s="17"/>
      <c r="H246" s="20">
        <f t="shared" si="18"/>
        <v>0</v>
      </c>
      <c r="I246" s="22">
        <f t="shared" si="19"/>
        <v>215.94</v>
      </c>
      <c r="J246" s="22">
        <f t="shared" si="20"/>
        <v>215.94</v>
      </c>
      <c r="K246" s="18">
        <f t="shared" si="21"/>
        <v>21194295.059999999</v>
      </c>
      <c r="L246" s="18">
        <f t="shared" si="22"/>
        <v>52984981.859999999</v>
      </c>
      <c r="M246" s="19"/>
    </row>
    <row r="247" spans="1:13" ht="15" customHeight="1">
      <c r="A247" s="20">
        <f t="shared" si="23"/>
        <v>239</v>
      </c>
      <c r="B247" s="20" t="s">
        <v>497</v>
      </c>
      <c r="C247" s="21" t="s">
        <v>498</v>
      </c>
      <c r="D247" s="23">
        <v>94735</v>
      </c>
      <c r="E247" s="23">
        <v>236831</v>
      </c>
      <c r="F247" s="24">
        <v>29.76</v>
      </c>
      <c r="G247" s="17"/>
      <c r="H247" s="20">
        <f t="shared" si="18"/>
        <v>0</v>
      </c>
      <c r="I247" s="22">
        <f t="shared" si="19"/>
        <v>29.76</v>
      </c>
      <c r="J247" s="22">
        <f t="shared" si="20"/>
        <v>29.76</v>
      </c>
      <c r="K247" s="18">
        <f t="shared" si="21"/>
        <v>2819313.6</v>
      </c>
      <c r="L247" s="18">
        <f t="shared" si="22"/>
        <v>7048090.5600000005</v>
      </c>
      <c r="M247" s="19"/>
    </row>
    <row r="248" spans="1:13" ht="15" customHeight="1">
      <c r="A248" s="20">
        <f t="shared" si="23"/>
        <v>240</v>
      </c>
      <c r="B248" s="20" t="s">
        <v>499</v>
      </c>
      <c r="C248" s="21" t="s">
        <v>500</v>
      </c>
      <c r="D248" s="23">
        <v>94314</v>
      </c>
      <c r="E248" s="23">
        <v>235782</v>
      </c>
      <c r="F248" s="24">
        <v>246.26</v>
      </c>
      <c r="G248" s="17"/>
      <c r="H248" s="20">
        <f t="shared" si="18"/>
        <v>0</v>
      </c>
      <c r="I248" s="22">
        <f t="shared" si="19"/>
        <v>246.26</v>
      </c>
      <c r="J248" s="22">
        <f t="shared" si="20"/>
        <v>246.26</v>
      </c>
      <c r="K248" s="18">
        <f t="shared" si="21"/>
        <v>23225765.640000001</v>
      </c>
      <c r="L248" s="18">
        <f t="shared" si="22"/>
        <v>58063675.32</v>
      </c>
      <c r="M248" s="19"/>
    </row>
    <row r="249" spans="1:13" ht="15" customHeight="1">
      <c r="A249" s="20">
        <f t="shared" si="23"/>
        <v>241</v>
      </c>
      <c r="B249" s="20" t="s">
        <v>501</v>
      </c>
      <c r="C249" s="21" t="s">
        <v>502</v>
      </c>
      <c r="D249" s="23">
        <v>93658</v>
      </c>
      <c r="E249" s="23">
        <v>234143</v>
      </c>
      <c r="F249" s="24">
        <v>6.29</v>
      </c>
      <c r="G249" s="17"/>
      <c r="H249" s="20">
        <f t="shared" si="18"/>
        <v>0</v>
      </c>
      <c r="I249" s="22">
        <f t="shared" si="19"/>
        <v>6.29</v>
      </c>
      <c r="J249" s="22">
        <f t="shared" si="20"/>
        <v>6.29</v>
      </c>
      <c r="K249" s="18">
        <f t="shared" si="21"/>
        <v>589108.81999999995</v>
      </c>
      <c r="L249" s="18">
        <f t="shared" si="22"/>
        <v>1472759.47</v>
      </c>
      <c r="M249" s="19"/>
    </row>
    <row r="250" spans="1:13" ht="15" customHeight="1">
      <c r="A250" s="20">
        <f t="shared" si="23"/>
        <v>242</v>
      </c>
      <c r="B250" s="20" t="s">
        <v>503</v>
      </c>
      <c r="C250" s="21" t="s">
        <v>504</v>
      </c>
      <c r="D250" s="23">
        <v>93035</v>
      </c>
      <c r="E250" s="23">
        <v>232581</v>
      </c>
      <c r="F250" s="24">
        <v>82.01</v>
      </c>
      <c r="G250" s="17"/>
      <c r="H250" s="20">
        <f t="shared" si="18"/>
        <v>0</v>
      </c>
      <c r="I250" s="22">
        <f t="shared" si="19"/>
        <v>82.01</v>
      </c>
      <c r="J250" s="22">
        <f t="shared" si="20"/>
        <v>82.01</v>
      </c>
      <c r="K250" s="18">
        <f t="shared" si="21"/>
        <v>7629800.3500000006</v>
      </c>
      <c r="L250" s="18">
        <f t="shared" si="22"/>
        <v>19073967.810000002</v>
      </c>
      <c r="M250" s="19"/>
    </row>
    <row r="251" spans="1:13" ht="15" customHeight="1">
      <c r="A251" s="20">
        <f t="shared" si="23"/>
        <v>243</v>
      </c>
      <c r="B251" s="20" t="s">
        <v>505</v>
      </c>
      <c r="C251" s="21" t="s">
        <v>506</v>
      </c>
      <c r="D251" s="23">
        <v>91998</v>
      </c>
      <c r="E251" s="23">
        <v>229991</v>
      </c>
      <c r="F251" s="24">
        <v>165.3</v>
      </c>
      <c r="G251" s="17"/>
      <c r="H251" s="20">
        <f t="shared" si="18"/>
        <v>0</v>
      </c>
      <c r="I251" s="22">
        <f t="shared" si="19"/>
        <v>165.3</v>
      </c>
      <c r="J251" s="22">
        <f t="shared" si="20"/>
        <v>165.3</v>
      </c>
      <c r="K251" s="18">
        <f t="shared" si="21"/>
        <v>15207269.4</v>
      </c>
      <c r="L251" s="18">
        <f t="shared" si="22"/>
        <v>38017512.300000004</v>
      </c>
      <c r="M251" s="19"/>
    </row>
    <row r="252" spans="1:13" ht="15" customHeight="1">
      <c r="A252" s="20">
        <f t="shared" si="23"/>
        <v>244</v>
      </c>
      <c r="B252" s="20" t="s">
        <v>507</v>
      </c>
      <c r="C252" s="21" t="s">
        <v>508</v>
      </c>
      <c r="D252" s="23">
        <v>90364</v>
      </c>
      <c r="E252" s="23">
        <v>225906</v>
      </c>
      <c r="F252" s="24">
        <v>28.26</v>
      </c>
      <c r="G252" s="17"/>
      <c r="H252" s="20">
        <f t="shared" si="18"/>
        <v>0</v>
      </c>
      <c r="I252" s="22">
        <f t="shared" si="19"/>
        <v>28.26</v>
      </c>
      <c r="J252" s="22">
        <f t="shared" si="20"/>
        <v>28.26</v>
      </c>
      <c r="K252" s="18">
        <f t="shared" si="21"/>
        <v>2553686.64</v>
      </c>
      <c r="L252" s="18">
        <f t="shared" si="22"/>
        <v>6384103.5600000005</v>
      </c>
      <c r="M252" s="19"/>
    </row>
    <row r="253" spans="1:13" ht="15" customHeight="1">
      <c r="A253" s="20">
        <f t="shared" si="23"/>
        <v>245</v>
      </c>
      <c r="B253" s="20" t="s">
        <v>509</v>
      </c>
      <c r="C253" s="21" t="s">
        <v>510</v>
      </c>
      <c r="D253" s="23">
        <v>89027</v>
      </c>
      <c r="E253" s="23">
        <v>222562</v>
      </c>
      <c r="F253" s="24">
        <v>25.81</v>
      </c>
      <c r="G253" s="17"/>
      <c r="H253" s="20">
        <f t="shared" si="18"/>
        <v>0</v>
      </c>
      <c r="I253" s="22">
        <f t="shared" si="19"/>
        <v>25.81</v>
      </c>
      <c r="J253" s="22">
        <f t="shared" si="20"/>
        <v>25.81</v>
      </c>
      <c r="K253" s="18">
        <f t="shared" si="21"/>
        <v>2297786.87</v>
      </c>
      <c r="L253" s="18">
        <f t="shared" si="22"/>
        <v>5744325.2199999997</v>
      </c>
      <c r="M253" s="19"/>
    </row>
    <row r="254" spans="1:13" ht="15" customHeight="1">
      <c r="A254" s="20">
        <f t="shared" si="23"/>
        <v>246</v>
      </c>
      <c r="B254" s="20" t="s">
        <v>511</v>
      </c>
      <c r="C254" s="21" t="s">
        <v>512</v>
      </c>
      <c r="D254" s="23">
        <v>88973</v>
      </c>
      <c r="E254" s="23">
        <v>222424</v>
      </c>
      <c r="F254" s="24">
        <v>48.92</v>
      </c>
      <c r="G254" s="17"/>
      <c r="H254" s="20">
        <f t="shared" si="18"/>
        <v>0</v>
      </c>
      <c r="I254" s="22">
        <f t="shared" si="19"/>
        <v>48.92</v>
      </c>
      <c r="J254" s="22">
        <f t="shared" si="20"/>
        <v>48.92</v>
      </c>
      <c r="K254" s="18">
        <f t="shared" si="21"/>
        <v>4352559.16</v>
      </c>
      <c r="L254" s="18">
        <f t="shared" si="22"/>
        <v>10880982.08</v>
      </c>
      <c r="M254" s="19"/>
    </row>
    <row r="255" spans="1:13" ht="15" customHeight="1">
      <c r="A255" s="20">
        <f t="shared" si="23"/>
        <v>247</v>
      </c>
      <c r="B255" s="20" t="s">
        <v>513</v>
      </c>
      <c r="C255" s="21" t="s">
        <v>514</v>
      </c>
      <c r="D255" s="23">
        <v>88240</v>
      </c>
      <c r="E255" s="23">
        <v>220595</v>
      </c>
      <c r="F255" s="24">
        <v>207.52</v>
      </c>
      <c r="G255" s="17"/>
      <c r="H255" s="20">
        <f t="shared" si="18"/>
        <v>0</v>
      </c>
      <c r="I255" s="22">
        <f t="shared" si="19"/>
        <v>207.52</v>
      </c>
      <c r="J255" s="22">
        <f t="shared" si="20"/>
        <v>207.52</v>
      </c>
      <c r="K255" s="18">
        <f t="shared" si="21"/>
        <v>18311564.800000001</v>
      </c>
      <c r="L255" s="18">
        <f t="shared" si="22"/>
        <v>45777874.400000006</v>
      </c>
      <c r="M255" s="19"/>
    </row>
    <row r="256" spans="1:13" ht="15" customHeight="1">
      <c r="A256" s="20">
        <f t="shared" si="23"/>
        <v>248</v>
      </c>
      <c r="B256" s="20" t="s">
        <v>515</v>
      </c>
      <c r="C256" s="21" t="s">
        <v>516</v>
      </c>
      <c r="D256" s="23">
        <v>87394</v>
      </c>
      <c r="E256" s="23">
        <v>218479</v>
      </c>
      <c r="F256" s="24">
        <v>65.180000000000007</v>
      </c>
      <c r="G256" s="17"/>
      <c r="H256" s="20">
        <f t="shared" si="18"/>
        <v>0</v>
      </c>
      <c r="I256" s="22">
        <f t="shared" si="19"/>
        <v>65.180000000000007</v>
      </c>
      <c r="J256" s="22">
        <f t="shared" si="20"/>
        <v>65.180000000000007</v>
      </c>
      <c r="K256" s="18">
        <f t="shared" si="21"/>
        <v>5696340.9200000009</v>
      </c>
      <c r="L256" s="18">
        <f t="shared" si="22"/>
        <v>14240461.220000001</v>
      </c>
      <c r="M256" s="19"/>
    </row>
    <row r="257" spans="1:13" ht="15" customHeight="1">
      <c r="A257" s="20">
        <f t="shared" si="23"/>
        <v>249</v>
      </c>
      <c r="B257" s="20" t="s">
        <v>517</v>
      </c>
      <c r="C257" s="21" t="s">
        <v>518</v>
      </c>
      <c r="D257" s="23">
        <v>87164</v>
      </c>
      <c r="E257" s="23">
        <v>217901</v>
      </c>
      <c r="F257" s="24">
        <v>41.95</v>
      </c>
      <c r="G257" s="17"/>
      <c r="H257" s="20">
        <f t="shared" si="18"/>
        <v>0</v>
      </c>
      <c r="I257" s="22">
        <f t="shared" si="19"/>
        <v>41.95</v>
      </c>
      <c r="J257" s="22">
        <f t="shared" si="20"/>
        <v>41.95</v>
      </c>
      <c r="K257" s="18">
        <f t="shared" si="21"/>
        <v>3656529.8000000003</v>
      </c>
      <c r="L257" s="18">
        <f t="shared" si="22"/>
        <v>9140946.9500000011</v>
      </c>
      <c r="M257" s="19"/>
    </row>
    <row r="258" spans="1:13" ht="15" customHeight="1">
      <c r="A258" s="20">
        <f t="shared" si="23"/>
        <v>250</v>
      </c>
      <c r="B258" s="20" t="s">
        <v>519</v>
      </c>
      <c r="C258" s="21" t="s">
        <v>520</v>
      </c>
      <c r="D258" s="23">
        <v>86254</v>
      </c>
      <c r="E258" s="23">
        <v>215631</v>
      </c>
      <c r="F258" s="24">
        <v>15.39</v>
      </c>
      <c r="G258" s="17"/>
      <c r="H258" s="20">
        <f t="shared" si="18"/>
        <v>0</v>
      </c>
      <c r="I258" s="22">
        <f t="shared" si="19"/>
        <v>15.39</v>
      </c>
      <c r="J258" s="22">
        <f t="shared" si="20"/>
        <v>15.39</v>
      </c>
      <c r="K258" s="18">
        <f t="shared" si="21"/>
        <v>1327449.06</v>
      </c>
      <c r="L258" s="18">
        <f t="shared" si="22"/>
        <v>3318561.0900000003</v>
      </c>
      <c r="M258" s="19"/>
    </row>
    <row r="259" spans="1:13" ht="15" customHeight="1">
      <c r="A259" s="20">
        <f t="shared" si="23"/>
        <v>251</v>
      </c>
      <c r="B259" s="20" t="s">
        <v>521</v>
      </c>
      <c r="C259" s="21" t="s">
        <v>522</v>
      </c>
      <c r="D259" s="23">
        <v>85364</v>
      </c>
      <c r="E259" s="23">
        <v>213409</v>
      </c>
      <c r="F259" s="24">
        <v>315.22000000000003</v>
      </c>
      <c r="G259" s="17"/>
      <c r="H259" s="20">
        <f t="shared" si="18"/>
        <v>0</v>
      </c>
      <c r="I259" s="22">
        <f t="shared" si="19"/>
        <v>315.22000000000003</v>
      </c>
      <c r="J259" s="22">
        <f t="shared" si="20"/>
        <v>315.22000000000003</v>
      </c>
      <c r="K259" s="18">
        <f t="shared" si="21"/>
        <v>26908440.080000002</v>
      </c>
      <c r="L259" s="18">
        <f t="shared" si="22"/>
        <v>67270784.980000004</v>
      </c>
      <c r="M259" s="19"/>
    </row>
    <row r="260" spans="1:13" ht="15" customHeight="1">
      <c r="A260" s="20">
        <f t="shared" si="23"/>
        <v>252</v>
      </c>
      <c r="B260" s="20" t="s">
        <v>523</v>
      </c>
      <c r="C260" s="21" t="s">
        <v>524</v>
      </c>
      <c r="D260" s="23">
        <v>85007</v>
      </c>
      <c r="E260" s="23">
        <v>212512</v>
      </c>
      <c r="F260" s="24">
        <v>29.67</v>
      </c>
      <c r="G260" s="17"/>
      <c r="H260" s="20">
        <f t="shared" si="18"/>
        <v>0</v>
      </c>
      <c r="I260" s="22">
        <f t="shared" si="19"/>
        <v>29.67</v>
      </c>
      <c r="J260" s="22">
        <f t="shared" si="20"/>
        <v>29.67</v>
      </c>
      <c r="K260" s="18">
        <f t="shared" si="21"/>
        <v>2522157.69</v>
      </c>
      <c r="L260" s="18">
        <f t="shared" si="22"/>
        <v>6305231.04</v>
      </c>
      <c r="M260" s="19"/>
    </row>
    <row r="261" spans="1:13" ht="15" customHeight="1">
      <c r="A261" s="20">
        <f t="shared" si="23"/>
        <v>253</v>
      </c>
      <c r="B261" s="20" t="s">
        <v>525</v>
      </c>
      <c r="C261" s="21" t="s">
        <v>526</v>
      </c>
      <c r="D261" s="23">
        <v>83405</v>
      </c>
      <c r="E261" s="23">
        <v>208505</v>
      </c>
      <c r="F261" s="24">
        <v>116.21</v>
      </c>
      <c r="G261" s="17"/>
      <c r="H261" s="20">
        <f t="shared" si="18"/>
        <v>0</v>
      </c>
      <c r="I261" s="22">
        <f t="shared" si="19"/>
        <v>116.21</v>
      </c>
      <c r="J261" s="22">
        <f t="shared" si="20"/>
        <v>116.21</v>
      </c>
      <c r="K261" s="18">
        <f t="shared" si="21"/>
        <v>9692495.0499999989</v>
      </c>
      <c r="L261" s="18">
        <f t="shared" si="22"/>
        <v>24230366.049999997</v>
      </c>
      <c r="M261" s="19"/>
    </row>
    <row r="262" spans="1:13" ht="15" customHeight="1">
      <c r="A262" s="20">
        <f t="shared" si="23"/>
        <v>254</v>
      </c>
      <c r="B262" s="20" t="s">
        <v>527</v>
      </c>
      <c r="C262" s="21" t="s">
        <v>528</v>
      </c>
      <c r="D262" s="23">
        <v>83204</v>
      </c>
      <c r="E262" s="23">
        <v>208007</v>
      </c>
      <c r="F262" s="24">
        <v>72.36</v>
      </c>
      <c r="G262" s="17"/>
      <c r="H262" s="20">
        <f t="shared" si="18"/>
        <v>0</v>
      </c>
      <c r="I262" s="22">
        <f t="shared" si="19"/>
        <v>72.36</v>
      </c>
      <c r="J262" s="22">
        <f t="shared" si="20"/>
        <v>72.36</v>
      </c>
      <c r="K262" s="18">
        <f t="shared" si="21"/>
        <v>6020641.4400000004</v>
      </c>
      <c r="L262" s="18">
        <f t="shared" si="22"/>
        <v>15051386.52</v>
      </c>
      <c r="M262" s="19"/>
    </row>
    <row r="263" spans="1:13" ht="15" customHeight="1">
      <c r="A263" s="20">
        <f t="shared" si="23"/>
        <v>255</v>
      </c>
      <c r="B263" s="20" t="s">
        <v>529</v>
      </c>
      <c r="C263" s="21" t="s">
        <v>530</v>
      </c>
      <c r="D263" s="23">
        <v>82157</v>
      </c>
      <c r="E263" s="23">
        <v>205384</v>
      </c>
      <c r="F263" s="24">
        <v>6.53</v>
      </c>
      <c r="G263" s="17"/>
      <c r="H263" s="20">
        <f t="shared" si="18"/>
        <v>0</v>
      </c>
      <c r="I263" s="22">
        <f t="shared" si="19"/>
        <v>6.53</v>
      </c>
      <c r="J263" s="22">
        <f t="shared" si="20"/>
        <v>6.53</v>
      </c>
      <c r="K263" s="18">
        <f t="shared" si="21"/>
        <v>536485.21</v>
      </c>
      <c r="L263" s="18">
        <f t="shared" si="22"/>
        <v>1341157.52</v>
      </c>
      <c r="M263" s="19"/>
    </row>
    <row r="264" spans="1:13" ht="15" customHeight="1">
      <c r="A264" s="20">
        <f t="shared" si="23"/>
        <v>256</v>
      </c>
      <c r="B264" s="20" t="s">
        <v>531</v>
      </c>
      <c r="C264" s="21" t="s">
        <v>532</v>
      </c>
      <c r="D264" s="23">
        <v>81364</v>
      </c>
      <c r="E264" s="23">
        <v>203405</v>
      </c>
      <c r="F264" s="24">
        <v>55.88</v>
      </c>
      <c r="G264" s="17"/>
      <c r="H264" s="20">
        <f t="shared" si="18"/>
        <v>0</v>
      </c>
      <c r="I264" s="22">
        <f t="shared" si="19"/>
        <v>55.88</v>
      </c>
      <c r="J264" s="22">
        <f t="shared" si="20"/>
        <v>55.88</v>
      </c>
      <c r="K264" s="18">
        <f t="shared" si="21"/>
        <v>4546620.32</v>
      </c>
      <c r="L264" s="18">
        <f t="shared" si="22"/>
        <v>11366271.4</v>
      </c>
      <c r="M264" s="19"/>
    </row>
    <row r="265" spans="1:13" ht="15" customHeight="1">
      <c r="A265" s="20">
        <f t="shared" si="23"/>
        <v>257</v>
      </c>
      <c r="B265" s="20" t="s">
        <v>533</v>
      </c>
      <c r="C265" s="21" t="s">
        <v>534</v>
      </c>
      <c r="D265" s="23">
        <v>81081</v>
      </c>
      <c r="E265" s="23">
        <v>202695</v>
      </c>
      <c r="F265" s="24">
        <v>615.04</v>
      </c>
      <c r="G265" s="17"/>
      <c r="H265" s="20">
        <f t="shared" ref="H265:H328" si="24">F265*G265</f>
        <v>0</v>
      </c>
      <c r="I265" s="22">
        <f t="shared" ref="I265:I328" si="25">F265-H265</f>
        <v>615.04</v>
      </c>
      <c r="J265" s="22">
        <f t="shared" ref="J265:J328" si="26">TRUNC(I265,2)</f>
        <v>615.04</v>
      </c>
      <c r="K265" s="18">
        <f t="shared" ref="K265:K328" si="27">D265*J265</f>
        <v>49868058.239999995</v>
      </c>
      <c r="L265" s="18">
        <f t="shared" ref="L265:L328" si="28">E265*J265</f>
        <v>124665532.8</v>
      </c>
      <c r="M265" s="19"/>
    </row>
    <row r="266" spans="1:13" ht="15" customHeight="1">
      <c r="A266" s="20">
        <f t="shared" si="23"/>
        <v>258</v>
      </c>
      <c r="B266" s="20" t="s">
        <v>535</v>
      </c>
      <c r="C266" s="21" t="s">
        <v>536</v>
      </c>
      <c r="D266" s="23">
        <v>80977</v>
      </c>
      <c r="E266" s="23">
        <v>202440</v>
      </c>
      <c r="F266" s="24">
        <v>104.17</v>
      </c>
      <c r="G266" s="17"/>
      <c r="H266" s="20">
        <f t="shared" si="24"/>
        <v>0</v>
      </c>
      <c r="I266" s="22">
        <f t="shared" si="25"/>
        <v>104.17</v>
      </c>
      <c r="J266" s="22">
        <f t="shared" si="26"/>
        <v>104.17</v>
      </c>
      <c r="K266" s="18">
        <f t="shared" si="27"/>
        <v>8435374.0899999999</v>
      </c>
      <c r="L266" s="18">
        <f t="shared" si="28"/>
        <v>21088174.800000001</v>
      </c>
      <c r="M266" s="19"/>
    </row>
    <row r="267" spans="1:13" ht="15" customHeight="1">
      <c r="A267" s="20">
        <f t="shared" ref="A267:A330" si="29">A266+1</f>
        <v>259</v>
      </c>
      <c r="B267" s="20" t="s">
        <v>537</v>
      </c>
      <c r="C267" s="21" t="s">
        <v>538</v>
      </c>
      <c r="D267" s="23">
        <v>78908</v>
      </c>
      <c r="E267" s="23">
        <v>197267</v>
      </c>
      <c r="F267" s="24">
        <v>539.85</v>
      </c>
      <c r="G267" s="17"/>
      <c r="H267" s="20">
        <f t="shared" si="24"/>
        <v>0</v>
      </c>
      <c r="I267" s="22">
        <f t="shared" si="25"/>
        <v>539.85</v>
      </c>
      <c r="J267" s="22">
        <f t="shared" si="26"/>
        <v>539.85</v>
      </c>
      <c r="K267" s="18">
        <f t="shared" si="27"/>
        <v>42598483.800000004</v>
      </c>
      <c r="L267" s="18">
        <f t="shared" si="28"/>
        <v>106494589.95</v>
      </c>
      <c r="M267" s="19"/>
    </row>
    <row r="268" spans="1:13" ht="15" customHeight="1">
      <c r="A268" s="20">
        <f t="shared" si="29"/>
        <v>260</v>
      </c>
      <c r="B268" s="20" t="s">
        <v>539</v>
      </c>
      <c r="C268" s="21" t="s">
        <v>540</v>
      </c>
      <c r="D268" s="23">
        <v>78269</v>
      </c>
      <c r="E268" s="23">
        <v>195667</v>
      </c>
      <c r="F268" s="24">
        <v>18.5</v>
      </c>
      <c r="G268" s="17"/>
      <c r="H268" s="20">
        <f t="shared" si="24"/>
        <v>0</v>
      </c>
      <c r="I268" s="22">
        <f t="shared" si="25"/>
        <v>18.5</v>
      </c>
      <c r="J268" s="22">
        <f t="shared" si="26"/>
        <v>18.5</v>
      </c>
      <c r="K268" s="18">
        <f t="shared" si="27"/>
        <v>1447976.5</v>
      </c>
      <c r="L268" s="18">
        <f t="shared" si="28"/>
        <v>3619839.5</v>
      </c>
      <c r="M268" s="19"/>
    </row>
    <row r="269" spans="1:13" ht="15" customHeight="1">
      <c r="A269" s="20">
        <f t="shared" si="29"/>
        <v>261</v>
      </c>
      <c r="B269" s="20" t="s">
        <v>541</v>
      </c>
      <c r="C269" s="21" t="s">
        <v>542</v>
      </c>
      <c r="D269" s="23">
        <v>77748</v>
      </c>
      <c r="E269" s="23">
        <v>194360</v>
      </c>
      <c r="F269" s="24">
        <v>876.42</v>
      </c>
      <c r="G269" s="17"/>
      <c r="H269" s="20">
        <f t="shared" si="24"/>
        <v>0</v>
      </c>
      <c r="I269" s="22">
        <f t="shared" si="25"/>
        <v>876.42</v>
      </c>
      <c r="J269" s="22">
        <f t="shared" si="26"/>
        <v>876.42</v>
      </c>
      <c r="K269" s="18">
        <f t="shared" si="27"/>
        <v>68139902.159999996</v>
      </c>
      <c r="L269" s="18">
        <f t="shared" si="28"/>
        <v>170340991.19999999</v>
      </c>
      <c r="M269" s="19"/>
    </row>
    <row r="270" spans="1:13" ht="15" customHeight="1">
      <c r="A270" s="20">
        <f t="shared" si="29"/>
        <v>262</v>
      </c>
      <c r="B270" s="20" t="s">
        <v>543</v>
      </c>
      <c r="C270" s="21" t="s">
        <v>544</v>
      </c>
      <c r="D270" s="23">
        <v>77229</v>
      </c>
      <c r="E270" s="23">
        <v>193069</v>
      </c>
      <c r="F270" s="24">
        <v>58.81</v>
      </c>
      <c r="G270" s="17"/>
      <c r="H270" s="20">
        <f t="shared" si="24"/>
        <v>0</v>
      </c>
      <c r="I270" s="22">
        <f t="shared" si="25"/>
        <v>58.81</v>
      </c>
      <c r="J270" s="22">
        <f t="shared" si="26"/>
        <v>58.81</v>
      </c>
      <c r="K270" s="18">
        <f t="shared" si="27"/>
        <v>4541837.49</v>
      </c>
      <c r="L270" s="18">
        <f t="shared" si="28"/>
        <v>11354387.890000001</v>
      </c>
      <c r="M270" s="19"/>
    </row>
    <row r="271" spans="1:13" ht="15" customHeight="1">
      <c r="A271" s="20">
        <f t="shared" si="29"/>
        <v>263</v>
      </c>
      <c r="B271" s="20" t="s">
        <v>545</v>
      </c>
      <c r="C271" s="21" t="s">
        <v>546</v>
      </c>
      <c r="D271" s="23">
        <v>75813</v>
      </c>
      <c r="E271" s="23">
        <v>189526</v>
      </c>
      <c r="F271" s="24">
        <v>88.32</v>
      </c>
      <c r="G271" s="17"/>
      <c r="H271" s="20">
        <f t="shared" si="24"/>
        <v>0</v>
      </c>
      <c r="I271" s="22">
        <f t="shared" si="25"/>
        <v>88.32</v>
      </c>
      <c r="J271" s="22">
        <f t="shared" si="26"/>
        <v>88.32</v>
      </c>
      <c r="K271" s="18">
        <f t="shared" si="27"/>
        <v>6695804.1599999992</v>
      </c>
      <c r="L271" s="18">
        <f t="shared" si="28"/>
        <v>16738936.319999998</v>
      </c>
      <c r="M271" s="19"/>
    </row>
    <row r="272" spans="1:13" ht="15" customHeight="1">
      <c r="A272" s="20">
        <f t="shared" si="29"/>
        <v>264</v>
      </c>
      <c r="B272" s="20" t="s">
        <v>547</v>
      </c>
      <c r="C272" s="21" t="s">
        <v>548</v>
      </c>
      <c r="D272" s="23">
        <v>75584</v>
      </c>
      <c r="E272" s="23">
        <v>188955</v>
      </c>
      <c r="F272" s="24">
        <v>266.95999999999998</v>
      </c>
      <c r="G272" s="17"/>
      <c r="H272" s="20">
        <f t="shared" si="24"/>
        <v>0</v>
      </c>
      <c r="I272" s="22">
        <f t="shared" si="25"/>
        <v>266.95999999999998</v>
      </c>
      <c r="J272" s="22">
        <f t="shared" si="26"/>
        <v>266.95999999999998</v>
      </c>
      <c r="K272" s="18">
        <f t="shared" si="27"/>
        <v>20177904.639999997</v>
      </c>
      <c r="L272" s="18">
        <f t="shared" si="28"/>
        <v>50443426.799999997</v>
      </c>
      <c r="M272" s="19"/>
    </row>
    <row r="273" spans="1:13" ht="15" customHeight="1">
      <c r="A273" s="20">
        <f t="shared" si="29"/>
        <v>265</v>
      </c>
      <c r="B273" s="20" t="s">
        <v>549</v>
      </c>
      <c r="C273" s="21" t="s">
        <v>550</v>
      </c>
      <c r="D273" s="23">
        <v>74816</v>
      </c>
      <c r="E273" s="23">
        <v>187033</v>
      </c>
      <c r="F273" s="24">
        <v>36.43</v>
      </c>
      <c r="G273" s="17"/>
      <c r="H273" s="20">
        <f t="shared" si="24"/>
        <v>0</v>
      </c>
      <c r="I273" s="22">
        <f t="shared" si="25"/>
        <v>36.43</v>
      </c>
      <c r="J273" s="22">
        <f t="shared" si="26"/>
        <v>36.43</v>
      </c>
      <c r="K273" s="18">
        <f t="shared" si="27"/>
        <v>2725546.88</v>
      </c>
      <c r="L273" s="18">
        <f t="shared" si="28"/>
        <v>6813612.1900000004</v>
      </c>
      <c r="M273" s="19"/>
    </row>
    <row r="274" spans="1:13" ht="15" customHeight="1">
      <c r="A274" s="20">
        <f t="shared" si="29"/>
        <v>266</v>
      </c>
      <c r="B274" s="20" t="s">
        <v>551</v>
      </c>
      <c r="C274" s="21" t="s">
        <v>552</v>
      </c>
      <c r="D274" s="23">
        <v>73861</v>
      </c>
      <c r="E274" s="23">
        <v>184649</v>
      </c>
      <c r="F274" s="24">
        <v>42.18</v>
      </c>
      <c r="G274" s="17"/>
      <c r="H274" s="20">
        <f t="shared" si="24"/>
        <v>0</v>
      </c>
      <c r="I274" s="22">
        <f t="shared" si="25"/>
        <v>42.18</v>
      </c>
      <c r="J274" s="22">
        <f t="shared" si="26"/>
        <v>42.18</v>
      </c>
      <c r="K274" s="18">
        <f t="shared" si="27"/>
        <v>3115456.98</v>
      </c>
      <c r="L274" s="18">
        <f t="shared" si="28"/>
        <v>7788494.8200000003</v>
      </c>
      <c r="M274" s="19"/>
    </row>
    <row r="275" spans="1:13" ht="15" customHeight="1">
      <c r="A275" s="20">
        <f t="shared" si="29"/>
        <v>267</v>
      </c>
      <c r="B275" s="20" t="s">
        <v>553</v>
      </c>
      <c r="C275" s="21" t="s">
        <v>554</v>
      </c>
      <c r="D275" s="23">
        <v>73728</v>
      </c>
      <c r="E275" s="23">
        <v>184312</v>
      </c>
      <c r="F275" s="24">
        <v>55.23</v>
      </c>
      <c r="G275" s="17"/>
      <c r="H275" s="20">
        <f t="shared" si="24"/>
        <v>0</v>
      </c>
      <c r="I275" s="22">
        <f t="shared" si="25"/>
        <v>55.23</v>
      </c>
      <c r="J275" s="22">
        <f t="shared" si="26"/>
        <v>55.23</v>
      </c>
      <c r="K275" s="18">
        <f t="shared" si="27"/>
        <v>4071997.4399999999</v>
      </c>
      <c r="L275" s="18">
        <f t="shared" si="28"/>
        <v>10179551.76</v>
      </c>
      <c r="M275" s="19"/>
    </row>
    <row r="276" spans="1:13" ht="15" customHeight="1">
      <c r="A276" s="20">
        <f t="shared" si="29"/>
        <v>268</v>
      </c>
      <c r="B276" s="20" t="s">
        <v>555</v>
      </c>
      <c r="C276" s="21" t="s">
        <v>556</v>
      </c>
      <c r="D276" s="23">
        <v>73467</v>
      </c>
      <c r="E276" s="23">
        <v>183662</v>
      </c>
      <c r="F276" s="24">
        <v>44.62</v>
      </c>
      <c r="G276" s="17"/>
      <c r="H276" s="20">
        <f t="shared" si="24"/>
        <v>0</v>
      </c>
      <c r="I276" s="22">
        <f t="shared" si="25"/>
        <v>44.62</v>
      </c>
      <c r="J276" s="22">
        <f t="shared" si="26"/>
        <v>44.62</v>
      </c>
      <c r="K276" s="18">
        <f t="shared" si="27"/>
        <v>3278097.54</v>
      </c>
      <c r="L276" s="18">
        <f t="shared" si="28"/>
        <v>8194998.4399999995</v>
      </c>
      <c r="M276" s="19"/>
    </row>
    <row r="277" spans="1:13" ht="15" customHeight="1">
      <c r="A277" s="20">
        <f t="shared" si="29"/>
        <v>269</v>
      </c>
      <c r="B277" s="20" t="s">
        <v>557</v>
      </c>
      <c r="C277" s="21" t="s">
        <v>558</v>
      </c>
      <c r="D277" s="23">
        <v>73383</v>
      </c>
      <c r="E277" s="23">
        <v>183455</v>
      </c>
      <c r="F277" s="24">
        <v>161.15</v>
      </c>
      <c r="G277" s="17"/>
      <c r="H277" s="20">
        <f t="shared" si="24"/>
        <v>0</v>
      </c>
      <c r="I277" s="22">
        <f t="shared" si="25"/>
        <v>161.15</v>
      </c>
      <c r="J277" s="22">
        <f t="shared" si="26"/>
        <v>161.15</v>
      </c>
      <c r="K277" s="18">
        <f t="shared" si="27"/>
        <v>11825670.450000001</v>
      </c>
      <c r="L277" s="18">
        <f t="shared" si="28"/>
        <v>29563773.25</v>
      </c>
      <c r="M277" s="19"/>
    </row>
    <row r="278" spans="1:13" ht="15" customHeight="1">
      <c r="A278" s="20">
        <f t="shared" si="29"/>
        <v>270</v>
      </c>
      <c r="B278" s="20" t="s">
        <v>559</v>
      </c>
      <c r="C278" s="21" t="s">
        <v>560</v>
      </c>
      <c r="D278" s="23">
        <v>72812</v>
      </c>
      <c r="E278" s="23">
        <v>182027</v>
      </c>
      <c r="F278" s="24">
        <v>33.99</v>
      </c>
      <c r="G278" s="17"/>
      <c r="H278" s="20">
        <f t="shared" si="24"/>
        <v>0</v>
      </c>
      <c r="I278" s="22">
        <f t="shared" si="25"/>
        <v>33.99</v>
      </c>
      <c r="J278" s="22">
        <f t="shared" si="26"/>
        <v>33.99</v>
      </c>
      <c r="K278" s="18">
        <f t="shared" si="27"/>
        <v>2474879.8800000004</v>
      </c>
      <c r="L278" s="18">
        <f t="shared" si="28"/>
        <v>6187097.7300000004</v>
      </c>
      <c r="M278" s="19"/>
    </row>
    <row r="279" spans="1:13" ht="15" customHeight="1">
      <c r="A279" s="20">
        <f t="shared" si="29"/>
        <v>271</v>
      </c>
      <c r="B279" s="20" t="s">
        <v>561</v>
      </c>
      <c r="C279" s="21" t="s">
        <v>562</v>
      </c>
      <c r="D279" s="23">
        <v>72541</v>
      </c>
      <c r="E279" s="23">
        <v>181349</v>
      </c>
      <c r="F279" s="24">
        <v>19.46</v>
      </c>
      <c r="G279" s="17"/>
      <c r="H279" s="20">
        <f t="shared" si="24"/>
        <v>0</v>
      </c>
      <c r="I279" s="22">
        <f t="shared" si="25"/>
        <v>19.46</v>
      </c>
      <c r="J279" s="22">
        <f t="shared" si="26"/>
        <v>19.46</v>
      </c>
      <c r="K279" s="18">
        <f t="shared" si="27"/>
        <v>1411647.86</v>
      </c>
      <c r="L279" s="18">
        <f t="shared" si="28"/>
        <v>3529051.54</v>
      </c>
      <c r="M279" s="19"/>
    </row>
    <row r="280" spans="1:13" ht="15" customHeight="1">
      <c r="A280" s="20">
        <f t="shared" si="29"/>
        <v>272</v>
      </c>
      <c r="B280" s="20" t="s">
        <v>563</v>
      </c>
      <c r="C280" s="21" t="s">
        <v>564</v>
      </c>
      <c r="D280" s="23">
        <v>72533</v>
      </c>
      <c r="E280" s="23">
        <v>181329</v>
      </c>
      <c r="F280" s="24">
        <v>19.170000000000002</v>
      </c>
      <c r="G280" s="17"/>
      <c r="H280" s="20">
        <f t="shared" si="24"/>
        <v>0</v>
      </c>
      <c r="I280" s="22">
        <f t="shared" si="25"/>
        <v>19.170000000000002</v>
      </c>
      <c r="J280" s="22">
        <f t="shared" si="26"/>
        <v>19.170000000000002</v>
      </c>
      <c r="K280" s="18">
        <f t="shared" si="27"/>
        <v>1390457.61</v>
      </c>
      <c r="L280" s="18">
        <f t="shared" si="28"/>
        <v>3476076.93</v>
      </c>
      <c r="M280" s="19"/>
    </row>
    <row r="281" spans="1:13" ht="15" customHeight="1">
      <c r="A281" s="20">
        <f t="shared" si="29"/>
        <v>273</v>
      </c>
      <c r="B281" s="20" t="s">
        <v>565</v>
      </c>
      <c r="C281" s="21" t="s">
        <v>566</v>
      </c>
      <c r="D281" s="23">
        <v>71996</v>
      </c>
      <c r="E281" s="23">
        <v>179984</v>
      </c>
      <c r="F281" s="24">
        <v>39.11</v>
      </c>
      <c r="G281" s="17"/>
      <c r="H281" s="20">
        <f t="shared" si="24"/>
        <v>0</v>
      </c>
      <c r="I281" s="22">
        <f t="shared" si="25"/>
        <v>39.11</v>
      </c>
      <c r="J281" s="22">
        <f t="shared" si="26"/>
        <v>39.11</v>
      </c>
      <c r="K281" s="18">
        <f t="shared" si="27"/>
        <v>2815763.56</v>
      </c>
      <c r="L281" s="18">
        <f t="shared" si="28"/>
        <v>7039174.2400000002</v>
      </c>
      <c r="M281" s="19"/>
    </row>
    <row r="282" spans="1:13" ht="15" customHeight="1">
      <c r="A282" s="20">
        <f t="shared" si="29"/>
        <v>274</v>
      </c>
      <c r="B282" s="20" t="s">
        <v>567</v>
      </c>
      <c r="C282" s="21" t="s">
        <v>568</v>
      </c>
      <c r="D282" s="23">
        <v>71798</v>
      </c>
      <c r="E282" s="23">
        <v>179486</v>
      </c>
      <c r="F282" s="24">
        <v>35.229999999999997</v>
      </c>
      <c r="G282" s="17"/>
      <c r="H282" s="20">
        <f t="shared" si="24"/>
        <v>0</v>
      </c>
      <c r="I282" s="22">
        <f t="shared" si="25"/>
        <v>35.229999999999997</v>
      </c>
      <c r="J282" s="22">
        <f t="shared" si="26"/>
        <v>35.229999999999997</v>
      </c>
      <c r="K282" s="18">
        <f t="shared" si="27"/>
        <v>2529443.5399999996</v>
      </c>
      <c r="L282" s="18">
        <f t="shared" si="28"/>
        <v>6323291.7799999993</v>
      </c>
      <c r="M282" s="19"/>
    </row>
    <row r="283" spans="1:13" ht="15" customHeight="1">
      <c r="A283" s="20">
        <f t="shared" si="29"/>
        <v>275</v>
      </c>
      <c r="B283" s="20" t="s">
        <v>569</v>
      </c>
      <c r="C283" s="21" t="s">
        <v>570</v>
      </c>
      <c r="D283" s="23">
        <v>70846</v>
      </c>
      <c r="E283" s="23">
        <v>177110</v>
      </c>
      <c r="F283" s="24">
        <v>14.26</v>
      </c>
      <c r="G283" s="17"/>
      <c r="H283" s="20">
        <f t="shared" si="24"/>
        <v>0</v>
      </c>
      <c r="I283" s="22">
        <f t="shared" si="25"/>
        <v>14.26</v>
      </c>
      <c r="J283" s="22">
        <f t="shared" si="26"/>
        <v>14.26</v>
      </c>
      <c r="K283" s="18">
        <f t="shared" si="27"/>
        <v>1010263.96</v>
      </c>
      <c r="L283" s="18">
        <f t="shared" si="28"/>
        <v>2525588.6</v>
      </c>
      <c r="M283" s="19"/>
    </row>
    <row r="284" spans="1:13" ht="15" customHeight="1">
      <c r="A284" s="20">
        <f t="shared" si="29"/>
        <v>276</v>
      </c>
      <c r="B284" s="20" t="s">
        <v>571</v>
      </c>
      <c r="C284" s="21" t="s">
        <v>572</v>
      </c>
      <c r="D284" s="23">
        <v>70659</v>
      </c>
      <c r="E284" s="23">
        <v>176644</v>
      </c>
      <c r="F284" s="24">
        <v>338.46</v>
      </c>
      <c r="G284" s="17"/>
      <c r="H284" s="20">
        <f t="shared" si="24"/>
        <v>0</v>
      </c>
      <c r="I284" s="22">
        <f t="shared" si="25"/>
        <v>338.46</v>
      </c>
      <c r="J284" s="22">
        <f t="shared" si="26"/>
        <v>338.46</v>
      </c>
      <c r="K284" s="18">
        <f t="shared" si="27"/>
        <v>23915245.139999997</v>
      </c>
      <c r="L284" s="18">
        <f t="shared" si="28"/>
        <v>59786928.239999995</v>
      </c>
      <c r="M284" s="19"/>
    </row>
    <row r="285" spans="1:13" ht="15" customHeight="1">
      <c r="A285" s="20">
        <f t="shared" si="29"/>
        <v>277</v>
      </c>
      <c r="B285" s="20" t="s">
        <v>573</v>
      </c>
      <c r="C285" s="21" t="s">
        <v>574</v>
      </c>
      <c r="D285" s="23">
        <v>70571</v>
      </c>
      <c r="E285" s="23">
        <v>176424</v>
      </c>
      <c r="F285" s="24">
        <v>106.43</v>
      </c>
      <c r="G285" s="17"/>
      <c r="H285" s="20">
        <f t="shared" si="24"/>
        <v>0</v>
      </c>
      <c r="I285" s="22">
        <f t="shared" si="25"/>
        <v>106.43</v>
      </c>
      <c r="J285" s="22">
        <f t="shared" si="26"/>
        <v>106.43</v>
      </c>
      <c r="K285" s="18">
        <f t="shared" si="27"/>
        <v>7510871.5300000003</v>
      </c>
      <c r="L285" s="18">
        <f t="shared" si="28"/>
        <v>18776806.32</v>
      </c>
      <c r="M285" s="19"/>
    </row>
    <row r="286" spans="1:13" ht="15" customHeight="1">
      <c r="A286" s="20">
        <f t="shared" si="29"/>
        <v>278</v>
      </c>
      <c r="B286" s="20" t="s">
        <v>575</v>
      </c>
      <c r="C286" s="21" t="s">
        <v>576</v>
      </c>
      <c r="D286" s="23">
        <v>69703</v>
      </c>
      <c r="E286" s="23">
        <v>174254</v>
      </c>
      <c r="F286" s="24">
        <v>177.07</v>
      </c>
      <c r="G286" s="17"/>
      <c r="H286" s="20">
        <f t="shared" si="24"/>
        <v>0</v>
      </c>
      <c r="I286" s="22">
        <f t="shared" si="25"/>
        <v>177.07</v>
      </c>
      <c r="J286" s="22">
        <f t="shared" si="26"/>
        <v>177.07</v>
      </c>
      <c r="K286" s="18">
        <f t="shared" si="27"/>
        <v>12342310.209999999</v>
      </c>
      <c r="L286" s="18">
        <f t="shared" si="28"/>
        <v>30855155.779999997</v>
      </c>
      <c r="M286" s="19"/>
    </row>
    <row r="287" spans="1:13" ht="15" customHeight="1">
      <c r="A287" s="20">
        <f t="shared" si="29"/>
        <v>279</v>
      </c>
      <c r="B287" s="20" t="s">
        <v>577</v>
      </c>
      <c r="C287" s="21" t="s">
        <v>578</v>
      </c>
      <c r="D287" s="23">
        <v>69190</v>
      </c>
      <c r="E287" s="23">
        <v>172968</v>
      </c>
      <c r="F287" s="24">
        <v>308.04000000000002</v>
      </c>
      <c r="G287" s="17"/>
      <c r="H287" s="20">
        <f t="shared" si="24"/>
        <v>0</v>
      </c>
      <c r="I287" s="22">
        <f t="shared" si="25"/>
        <v>308.04000000000002</v>
      </c>
      <c r="J287" s="22">
        <f t="shared" si="26"/>
        <v>308.04000000000002</v>
      </c>
      <c r="K287" s="18">
        <f t="shared" si="27"/>
        <v>21313287.600000001</v>
      </c>
      <c r="L287" s="18">
        <f t="shared" si="28"/>
        <v>53281062.720000006</v>
      </c>
      <c r="M287" s="19"/>
    </row>
    <row r="288" spans="1:13" ht="15" customHeight="1">
      <c r="A288" s="20">
        <f t="shared" si="29"/>
        <v>280</v>
      </c>
      <c r="B288" s="20" t="s">
        <v>579</v>
      </c>
      <c r="C288" s="21" t="s">
        <v>580</v>
      </c>
      <c r="D288" s="23">
        <v>68864</v>
      </c>
      <c r="E288" s="23">
        <v>172156</v>
      </c>
      <c r="F288" s="24">
        <v>337.8</v>
      </c>
      <c r="G288" s="17"/>
      <c r="H288" s="20">
        <f t="shared" si="24"/>
        <v>0</v>
      </c>
      <c r="I288" s="22">
        <f t="shared" si="25"/>
        <v>337.8</v>
      </c>
      <c r="J288" s="22">
        <f t="shared" si="26"/>
        <v>337.8</v>
      </c>
      <c r="K288" s="18">
        <f t="shared" si="27"/>
        <v>23262259.199999999</v>
      </c>
      <c r="L288" s="18">
        <f t="shared" si="28"/>
        <v>58154296.800000004</v>
      </c>
      <c r="M288" s="19"/>
    </row>
    <row r="289" spans="1:13" ht="15" customHeight="1">
      <c r="A289" s="20">
        <f t="shared" si="29"/>
        <v>281</v>
      </c>
      <c r="B289" s="20" t="s">
        <v>581</v>
      </c>
      <c r="C289" s="21" t="s">
        <v>582</v>
      </c>
      <c r="D289" s="23">
        <v>68805</v>
      </c>
      <c r="E289" s="23">
        <v>172008</v>
      </c>
      <c r="F289" s="24">
        <v>14.43</v>
      </c>
      <c r="G289" s="17"/>
      <c r="H289" s="20">
        <f t="shared" si="24"/>
        <v>0</v>
      </c>
      <c r="I289" s="22">
        <f t="shared" si="25"/>
        <v>14.43</v>
      </c>
      <c r="J289" s="22">
        <f t="shared" si="26"/>
        <v>14.43</v>
      </c>
      <c r="K289" s="18">
        <f t="shared" si="27"/>
        <v>992856.15</v>
      </c>
      <c r="L289" s="18">
        <f t="shared" si="28"/>
        <v>2482075.44</v>
      </c>
      <c r="M289" s="19"/>
    </row>
    <row r="290" spans="1:13" ht="15" customHeight="1">
      <c r="A290" s="20">
        <f t="shared" si="29"/>
        <v>282</v>
      </c>
      <c r="B290" s="20" t="s">
        <v>583</v>
      </c>
      <c r="C290" s="21" t="s">
        <v>584</v>
      </c>
      <c r="D290" s="23">
        <v>68595</v>
      </c>
      <c r="E290" s="23">
        <v>171483</v>
      </c>
      <c r="F290" s="24">
        <v>202.73</v>
      </c>
      <c r="G290" s="17"/>
      <c r="H290" s="20">
        <f t="shared" si="24"/>
        <v>0</v>
      </c>
      <c r="I290" s="22">
        <f t="shared" si="25"/>
        <v>202.73</v>
      </c>
      <c r="J290" s="22">
        <f t="shared" si="26"/>
        <v>202.73</v>
      </c>
      <c r="K290" s="18">
        <f t="shared" si="27"/>
        <v>13906264.35</v>
      </c>
      <c r="L290" s="18">
        <f t="shared" si="28"/>
        <v>34764748.589999996</v>
      </c>
      <c r="M290" s="19"/>
    </row>
    <row r="291" spans="1:13" ht="15" customHeight="1">
      <c r="A291" s="20">
        <f t="shared" si="29"/>
        <v>283</v>
      </c>
      <c r="B291" s="20" t="s">
        <v>585</v>
      </c>
      <c r="C291" s="21" t="s">
        <v>586</v>
      </c>
      <c r="D291" s="23">
        <v>68056</v>
      </c>
      <c r="E291" s="23">
        <v>170132</v>
      </c>
      <c r="F291" s="24">
        <v>109.38</v>
      </c>
      <c r="G291" s="17"/>
      <c r="H291" s="20">
        <f t="shared" si="24"/>
        <v>0</v>
      </c>
      <c r="I291" s="22">
        <f t="shared" si="25"/>
        <v>109.38</v>
      </c>
      <c r="J291" s="22">
        <f t="shared" si="26"/>
        <v>109.38</v>
      </c>
      <c r="K291" s="18">
        <f t="shared" si="27"/>
        <v>7443965.2799999993</v>
      </c>
      <c r="L291" s="18">
        <f t="shared" si="28"/>
        <v>18609038.16</v>
      </c>
      <c r="M291" s="19"/>
    </row>
    <row r="292" spans="1:13" ht="15" customHeight="1">
      <c r="A292" s="20">
        <f t="shared" si="29"/>
        <v>284</v>
      </c>
      <c r="B292" s="20" t="s">
        <v>587</v>
      </c>
      <c r="C292" s="21" t="s">
        <v>588</v>
      </c>
      <c r="D292" s="23">
        <v>67255</v>
      </c>
      <c r="E292" s="23">
        <v>168133</v>
      </c>
      <c r="F292" s="24">
        <v>135.47</v>
      </c>
      <c r="G292" s="17"/>
      <c r="H292" s="20">
        <f t="shared" si="24"/>
        <v>0</v>
      </c>
      <c r="I292" s="22">
        <f t="shared" si="25"/>
        <v>135.47</v>
      </c>
      <c r="J292" s="22">
        <f t="shared" si="26"/>
        <v>135.47</v>
      </c>
      <c r="K292" s="18">
        <f t="shared" si="27"/>
        <v>9111034.8499999996</v>
      </c>
      <c r="L292" s="18">
        <f t="shared" si="28"/>
        <v>22776977.510000002</v>
      </c>
      <c r="M292" s="19"/>
    </row>
    <row r="293" spans="1:13" ht="15" customHeight="1">
      <c r="A293" s="20">
        <f t="shared" si="29"/>
        <v>285</v>
      </c>
      <c r="B293" s="20" t="s">
        <v>589</v>
      </c>
      <c r="C293" s="21" t="s">
        <v>590</v>
      </c>
      <c r="D293" s="23">
        <v>67024</v>
      </c>
      <c r="E293" s="23">
        <v>167558</v>
      </c>
      <c r="F293" s="24">
        <v>203.25</v>
      </c>
      <c r="G293" s="17"/>
      <c r="H293" s="20">
        <f t="shared" si="24"/>
        <v>0</v>
      </c>
      <c r="I293" s="22">
        <f t="shared" si="25"/>
        <v>203.25</v>
      </c>
      <c r="J293" s="22">
        <f t="shared" si="26"/>
        <v>203.25</v>
      </c>
      <c r="K293" s="18">
        <f t="shared" si="27"/>
        <v>13622628</v>
      </c>
      <c r="L293" s="18">
        <f t="shared" si="28"/>
        <v>34056163.5</v>
      </c>
      <c r="M293" s="19"/>
    </row>
    <row r="294" spans="1:13" ht="15" customHeight="1">
      <c r="A294" s="20">
        <f t="shared" si="29"/>
        <v>286</v>
      </c>
      <c r="B294" s="20" t="s">
        <v>591</v>
      </c>
      <c r="C294" s="21" t="s">
        <v>592</v>
      </c>
      <c r="D294" s="23">
        <v>64454</v>
      </c>
      <c r="E294" s="23">
        <v>161134</v>
      </c>
      <c r="F294" s="24">
        <v>63.07</v>
      </c>
      <c r="G294" s="17"/>
      <c r="H294" s="20">
        <f t="shared" si="24"/>
        <v>0</v>
      </c>
      <c r="I294" s="22">
        <f t="shared" si="25"/>
        <v>63.07</v>
      </c>
      <c r="J294" s="22">
        <f t="shared" si="26"/>
        <v>63.07</v>
      </c>
      <c r="K294" s="18">
        <f t="shared" si="27"/>
        <v>4065113.78</v>
      </c>
      <c r="L294" s="18">
        <f t="shared" si="28"/>
        <v>10162721.380000001</v>
      </c>
      <c r="M294" s="19"/>
    </row>
    <row r="295" spans="1:13" ht="15" customHeight="1">
      <c r="A295" s="20">
        <f t="shared" si="29"/>
        <v>287</v>
      </c>
      <c r="B295" s="20" t="s">
        <v>593</v>
      </c>
      <c r="C295" s="21" t="s">
        <v>594</v>
      </c>
      <c r="D295" s="23">
        <v>63881</v>
      </c>
      <c r="E295" s="23">
        <v>159694</v>
      </c>
      <c r="F295" s="24">
        <v>87.03</v>
      </c>
      <c r="G295" s="17"/>
      <c r="H295" s="20">
        <f t="shared" si="24"/>
        <v>0</v>
      </c>
      <c r="I295" s="22">
        <f t="shared" si="25"/>
        <v>87.03</v>
      </c>
      <c r="J295" s="22">
        <f t="shared" si="26"/>
        <v>87.03</v>
      </c>
      <c r="K295" s="18">
        <f t="shared" si="27"/>
        <v>5559563.4299999997</v>
      </c>
      <c r="L295" s="18">
        <f t="shared" si="28"/>
        <v>13898168.82</v>
      </c>
      <c r="M295" s="19"/>
    </row>
    <row r="296" spans="1:13" ht="15" customHeight="1">
      <c r="A296" s="20">
        <f t="shared" si="29"/>
        <v>288</v>
      </c>
      <c r="B296" s="20" t="s">
        <v>595</v>
      </c>
      <c r="C296" s="21" t="s">
        <v>596</v>
      </c>
      <c r="D296" s="23">
        <v>63642</v>
      </c>
      <c r="E296" s="23">
        <v>159105</v>
      </c>
      <c r="F296" s="24">
        <v>199.19</v>
      </c>
      <c r="G296" s="17"/>
      <c r="H296" s="20">
        <f t="shared" si="24"/>
        <v>0</v>
      </c>
      <c r="I296" s="22">
        <f t="shared" si="25"/>
        <v>199.19</v>
      </c>
      <c r="J296" s="22">
        <f t="shared" si="26"/>
        <v>199.19</v>
      </c>
      <c r="K296" s="18">
        <f t="shared" si="27"/>
        <v>12676849.98</v>
      </c>
      <c r="L296" s="18">
        <f t="shared" si="28"/>
        <v>31692124.949999999</v>
      </c>
      <c r="M296" s="19"/>
    </row>
    <row r="297" spans="1:13" ht="15" customHeight="1">
      <c r="A297" s="20">
        <f t="shared" si="29"/>
        <v>289</v>
      </c>
      <c r="B297" s="20" t="s">
        <v>597</v>
      </c>
      <c r="C297" s="21" t="s">
        <v>598</v>
      </c>
      <c r="D297" s="23">
        <v>63198</v>
      </c>
      <c r="E297" s="23">
        <v>157991</v>
      </c>
      <c r="F297" s="24">
        <v>74.599999999999994</v>
      </c>
      <c r="G297" s="17"/>
      <c r="H297" s="20">
        <f t="shared" si="24"/>
        <v>0</v>
      </c>
      <c r="I297" s="22">
        <f t="shared" si="25"/>
        <v>74.599999999999994</v>
      </c>
      <c r="J297" s="22">
        <f t="shared" si="26"/>
        <v>74.599999999999994</v>
      </c>
      <c r="K297" s="18">
        <f t="shared" si="27"/>
        <v>4714570.8</v>
      </c>
      <c r="L297" s="18">
        <f t="shared" si="28"/>
        <v>11786128.6</v>
      </c>
      <c r="M297" s="19"/>
    </row>
    <row r="298" spans="1:13" ht="15" customHeight="1">
      <c r="A298" s="20">
        <f t="shared" si="29"/>
        <v>290</v>
      </c>
      <c r="B298" s="20" t="s">
        <v>599</v>
      </c>
      <c r="C298" s="21" t="s">
        <v>600</v>
      </c>
      <c r="D298" s="23">
        <v>62639</v>
      </c>
      <c r="E298" s="23">
        <v>156593</v>
      </c>
      <c r="F298" s="24">
        <v>22.57</v>
      </c>
      <c r="G298" s="17"/>
      <c r="H298" s="20">
        <f t="shared" si="24"/>
        <v>0</v>
      </c>
      <c r="I298" s="22">
        <f t="shared" si="25"/>
        <v>22.57</v>
      </c>
      <c r="J298" s="22">
        <f t="shared" si="26"/>
        <v>22.57</v>
      </c>
      <c r="K298" s="18">
        <f t="shared" si="27"/>
        <v>1413762.23</v>
      </c>
      <c r="L298" s="18">
        <f t="shared" si="28"/>
        <v>3534304.0100000002</v>
      </c>
      <c r="M298" s="19"/>
    </row>
    <row r="299" spans="1:13" ht="15" customHeight="1">
      <c r="A299" s="20">
        <f t="shared" si="29"/>
        <v>291</v>
      </c>
      <c r="B299" s="20" t="s">
        <v>601</v>
      </c>
      <c r="C299" s="21" t="s">
        <v>602</v>
      </c>
      <c r="D299" s="23">
        <v>62590</v>
      </c>
      <c r="E299" s="23">
        <v>156474</v>
      </c>
      <c r="F299" s="24">
        <v>92.05</v>
      </c>
      <c r="G299" s="17"/>
      <c r="H299" s="20">
        <f t="shared" si="24"/>
        <v>0</v>
      </c>
      <c r="I299" s="22">
        <f t="shared" si="25"/>
        <v>92.05</v>
      </c>
      <c r="J299" s="22">
        <f t="shared" si="26"/>
        <v>92.05</v>
      </c>
      <c r="K299" s="18">
        <f t="shared" si="27"/>
        <v>5761409.5</v>
      </c>
      <c r="L299" s="18">
        <f t="shared" si="28"/>
        <v>14403431.699999999</v>
      </c>
      <c r="M299" s="19"/>
    </row>
    <row r="300" spans="1:13" ht="15" customHeight="1">
      <c r="A300" s="20">
        <f t="shared" si="29"/>
        <v>292</v>
      </c>
      <c r="B300" s="20" t="s">
        <v>603</v>
      </c>
      <c r="C300" s="21" t="s">
        <v>604</v>
      </c>
      <c r="D300" s="23">
        <v>62469</v>
      </c>
      <c r="E300" s="23">
        <v>156166</v>
      </c>
      <c r="F300" s="24">
        <v>141.69999999999999</v>
      </c>
      <c r="G300" s="17"/>
      <c r="H300" s="20">
        <f t="shared" si="24"/>
        <v>0</v>
      </c>
      <c r="I300" s="22">
        <f t="shared" si="25"/>
        <v>141.69999999999999</v>
      </c>
      <c r="J300" s="22">
        <f t="shared" si="26"/>
        <v>141.69999999999999</v>
      </c>
      <c r="K300" s="18">
        <f t="shared" si="27"/>
        <v>8851857.2999999989</v>
      </c>
      <c r="L300" s="18">
        <f t="shared" si="28"/>
        <v>22128722.199999999</v>
      </c>
      <c r="M300" s="19"/>
    </row>
    <row r="301" spans="1:13" ht="15" customHeight="1">
      <c r="A301" s="20">
        <f t="shared" si="29"/>
        <v>293</v>
      </c>
      <c r="B301" s="20" t="s">
        <v>605</v>
      </c>
      <c r="C301" s="21" t="s">
        <v>606</v>
      </c>
      <c r="D301" s="23">
        <v>62403</v>
      </c>
      <c r="E301" s="23">
        <v>156005</v>
      </c>
      <c r="F301" s="24">
        <v>45.92</v>
      </c>
      <c r="G301" s="17"/>
      <c r="H301" s="20">
        <f t="shared" si="24"/>
        <v>0</v>
      </c>
      <c r="I301" s="22">
        <f t="shared" si="25"/>
        <v>45.92</v>
      </c>
      <c r="J301" s="22">
        <f t="shared" si="26"/>
        <v>45.92</v>
      </c>
      <c r="K301" s="18">
        <f t="shared" si="27"/>
        <v>2865545.7600000002</v>
      </c>
      <c r="L301" s="18">
        <f t="shared" si="28"/>
        <v>7163749.6000000006</v>
      </c>
      <c r="M301" s="19"/>
    </row>
    <row r="302" spans="1:13" ht="15" customHeight="1">
      <c r="A302" s="20">
        <f t="shared" si="29"/>
        <v>294</v>
      </c>
      <c r="B302" s="20" t="s">
        <v>607</v>
      </c>
      <c r="C302" s="21" t="s">
        <v>608</v>
      </c>
      <c r="D302" s="23">
        <v>60006</v>
      </c>
      <c r="E302" s="23">
        <v>150011</v>
      </c>
      <c r="F302" s="24">
        <v>55.36</v>
      </c>
      <c r="G302" s="17"/>
      <c r="H302" s="20">
        <f t="shared" si="24"/>
        <v>0</v>
      </c>
      <c r="I302" s="22">
        <f t="shared" si="25"/>
        <v>55.36</v>
      </c>
      <c r="J302" s="22">
        <f t="shared" si="26"/>
        <v>55.36</v>
      </c>
      <c r="K302" s="18">
        <f t="shared" si="27"/>
        <v>3321932.16</v>
      </c>
      <c r="L302" s="18">
        <f t="shared" si="28"/>
        <v>8304608.96</v>
      </c>
      <c r="M302" s="19"/>
    </row>
    <row r="303" spans="1:13" ht="15" customHeight="1">
      <c r="A303" s="20">
        <f t="shared" si="29"/>
        <v>295</v>
      </c>
      <c r="B303" s="20" t="s">
        <v>609</v>
      </c>
      <c r="C303" s="21" t="s">
        <v>610</v>
      </c>
      <c r="D303" s="23">
        <v>57133</v>
      </c>
      <c r="E303" s="23">
        <v>142830</v>
      </c>
      <c r="F303" s="24">
        <v>25.19</v>
      </c>
      <c r="G303" s="17"/>
      <c r="H303" s="20">
        <f t="shared" si="24"/>
        <v>0</v>
      </c>
      <c r="I303" s="22">
        <f t="shared" si="25"/>
        <v>25.19</v>
      </c>
      <c r="J303" s="22">
        <f t="shared" si="26"/>
        <v>25.19</v>
      </c>
      <c r="K303" s="18">
        <f t="shared" si="27"/>
        <v>1439180.27</v>
      </c>
      <c r="L303" s="18">
        <f t="shared" si="28"/>
        <v>3597887.7</v>
      </c>
      <c r="M303" s="19"/>
    </row>
    <row r="304" spans="1:13" ht="15" customHeight="1">
      <c r="A304" s="20">
        <f t="shared" si="29"/>
        <v>296</v>
      </c>
      <c r="B304" s="20" t="s">
        <v>611</v>
      </c>
      <c r="C304" s="21" t="s">
        <v>612</v>
      </c>
      <c r="D304" s="23">
        <v>56242</v>
      </c>
      <c r="E304" s="23">
        <v>140599</v>
      </c>
      <c r="F304" s="24">
        <v>98.96</v>
      </c>
      <c r="G304" s="17"/>
      <c r="H304" s="20">
        <f t="shared" si="24"/>
        <v>0</v>
      </c>
      <c r="I304" s="22">
        <f t="shared" si="25"/>
        <v>98.96</v>
      </c>
      <c r="J304" s="22">
        <f t="shared" si="26"/>
        <v>98.96</v>
      </c>
      <c r="K304" s="18">
        <f t="shared" si="27"/>
        <v>5565708.3199999994</v>
      </c>
      <c r="L304" s="18">
        <f t="shared" si="28"/>
        <v>13913677.039999999</v>
      </c>
      <c r="M304" s="19"/>
    </row>
    <row r="305" spans="1:13" ht="15" customHeight="1">
      <c r="A305" s="20">
        <f t="shared" si="29"/>
        <v>297</v>
      </c>
      <c r="B305" s="20" t="s">
        <v>613</v>
      </c>
      <c r="C305" s="21" t="s">
        <v>614</v>
      </c>
      <c r="D305" s="23">
        <v>55126</v>
      </c>
      <c r="E305" s="23">
        <v>137811</v>
      </c>
      <c r="F305" s="24">
        <v>132.80000000000001</v>
      </c>
      <c r="G305" s="17"/>
      <c r="H305" s="20">
        <f t="shared" si="24"/>
        <v>0</v>
      </c>
      <c r="I305" s="22">
        <f t="shared" si="25"/>
        <v>132.80000000000001</v>
      </c>
      <c r="J305" s="22">
        <f t="shared" si="26"/>
        <v>132.80000000000001</v>
      </c>
      <c r="K305" s="18">
        <f t="shared" si="27"/>
        <v>7320732.8000000007</v>
      </c>
      <c r="L305" s="18">
        <f t="shared" si="28"/>
        <v>18301300.800000001</v>
      </c>
      <c r="M305" s="19"/>
    </row>
    <row r="306" spans="1:13" ht="15" customHeight="1">
      <c r="A306" s="20">
        <f t="shared" si="29"/>
        <v>298</v>
      </c>
      <c r="B306" s="20" t="s">
        <v>615</v>
      </c>
      <c r="C306" s="21" t="s">
        <v>616</v>
      </c>
      <c r="D306" s="23">
        <v>55051</v>
      </c>
      <c r="E306" s="23">
        <v>137621</v>
      </c>
      <c r="F306" s="24">
        <v>76.78</v>
      </c>
      <c r="G306" s="17"/>
      <c r="H306" s="20">
        <f t="shared" si="24"/>
        <v>0</v>
      </c>
      <c r="I306" s="22">
        <f t="shared" si="25"/>
        <v>76.78</v>
      </c>
      <c r="J306" s="22">
        <f t="shared" si="26"/>
        <v>76.78</v>
      </c>
      <c r="K306" s="18">
        <f t="shared" si="27"/>
        <v>4226815.78</v>
      </c>
      <c r="L306" s="18">
        <f t="shared" si="28"/>
        <v>10566540.380000001</v>
      </c>
      <c r="M306" s="19"/>
    </row>
    <row r="307" spans="1:13" ht="15" customHeight="1">
      <c r="A307" s="20">
        <f t="shared" si="29"/>
        <v>299</v>
      </c>
      <c r="B307" s="20" t="s">
        <v>617</v>
      </c>
      <c r="C307" s="21" t="s">
        <v>618</v>
      </c>
      <c r="D307" s="23">
        <v>55023</v>
      </c>
      <c r="E307" s="23">
        <v>137552</v>
      </c>
      <c r="F307" s="24">
        <v>19.28</v>
      </c>
      <c r="G307" s="17"/>
      <c r="H307" s="20">
        <f t="shared" si="24"/>
        <v>0</v>
      </c>
      <c r="I307" s="22">
        <f t="shared" si="25"/>
        <v>19.28</v>
      </c>
      <c r="J307" s="22">
        <f t="shared" si="26"/>
        <v>19.28</v>
      </c>
      <c r="K307" s="18">
        <f t="shared" si="27"/>
        <v>1060843.4400000002</v>
      </c>
      <c r="L307" s="18">
        <f t="shared" si="28"/>
        <v>2652002.56</v>
      </c>
      <c r="M307" s="19"/>
    </row>
    <row r="308" spans="1:13" ht="15" customHeight="1">
      <c r="A308" s="20">
        <f t="shared" si="29"/>
        <v>300</v>
      </c>
      <c r="B308" s="20" t="s">
        <v>619</v>
      </c>
      <c r="C308" s="21" t="s">
        <v>620</v>
      </c>
      <c r="D308" s="23">
        <v>54964</v>
      </c>
      <c r="E308" s="23">
        <v>137409</v>
      </c>
      <c r="F308" s="24">
        <v>87.81</v>
      </c>
      <c r="G308" s="17"/>
      <c r="H308" s="20">
        <f t="shared" si="24"/>
        <v>0</v>
      </c>
      <c r="I308" s="22">
        <f t="shared" si="25"/>
        <v>87.81</v>
      </c>
      <c r="J308" s="22">
        <f t="shared" si="26"/>
        <v>87.81</v>
      </c>
      <c r="K308" s="18">
        <f t="shared" si="27"/>
        <v>4826388.84</v>
      </c>
      <c r="L308" s="18">
        <f t="shared" si="28"/>
        <v>12065884.290000001</v>
      </c>
      <c r="M308" s="19"/>
    </row>
    <row r="309" spans="1:13" ht="15" customHeight="1">
      <c r="A309" s="20">
        <f t="shared" si="29"/>
        <v>301</v>
      </c>
      <c r="B309" s="20" t="s">
        <v>621</v>
      </c>
      <c r="C309" s="21" t="s">
        <v>622</v>
      </c>
      <c r="D309" s="23">
        <v>53759</v>
      </c>
      <c r="E309" s="23">
        <v>134392</v>
      </c>
      <c r="F309" s="24">
        <v>106.43</v>
      </c>
      <c r="G309" s="17"/>
      <c r="H309" s="20">
        <f t="shared" si="24"/>
        <v>0</v>
      </c>
      <c r="I309" s="22">
        <f t="shared" si="25"/>
        <v>106.43</v>
      </c>
      <c r="J309" s="22">
        <f t="shared" si="26"/>
        <v>106.43</v>
      </c>
      <c r="K309" s="18">
        <f t="shared" si="27"/>
        <v>5721570.3700000001</v>
      </c>
      <c r="L309" s="18">
        <f t="shared" si="28"/>
        <v>14303340.560000001</v>
      </c>
      <c r="M309" s="19"/>
    </row>
    <row r="310" spans="1:13" ht="15" customHeight="1">
      <c r="A310" s="20">
        <f t="shared" si="29"/>
        <v>302</v>
      </c>
      <c r="B310" s="20" t="s">
        <v>623</v>
      </c>
      <c r="C310" s="21" t="s">
        <v>624</v>
      </c>
      <c r="D310" s="23">
        <v>53098</v>
      </c>
      <c r="E310" s="23">
        <v>132745</v>
      </c>
      <c r="F310" s="24">
        <v>116.38</v>
      </c>
      <c r="G310" s="17"/>
      <c r="H310" s="20">
        <f t="shared" si="24"/>
        <v>0</v>
      </c>
      <c r="I310" s="22">
        <f t="shared" si="25"/>
        <v>116.38</v>
      </c>
      <c r="J310" s="22">
        <f t="shared" si="26"/>
        <v>116.38</v>
      </c>
      <c r="K310" s="18">
        <f t="shared" si="27"/>
        <v>6179545.2400000002</v>
      </c>
      <c r="L310" s="18">
        <f t="shared" si="28"/>
        <v>15448863.1</v>
      </c>
      <c r="M310" s="19"/>
    </row>
    <row r="311" spans="1:13" ht="15" customHeight="1">
      <c r="A311" s="20">
        <f t="shared" si="29"/>
        <v>303</v>
      </c>
      <c r="B311" s="20" t="s">
        <v>625</v>
      </c>
      <c r="C311" s="21" t="s">
        <v>626</v>
      </c>
      <c r="D311" s="23">
        <v>52384</v>
      </c>
      <c r="E311" s="23">
        <v>130956</v>
      </c>
      <c r="F311" s="24">
        <v>47.34</v>
      </c>
      <c r="G311" s="17"/>
      <c r="H311" s="20">
        <f t="shared" si="24"/>
        <v>0</v>
      </c>
      <c r="I311" s="22">
        <f t="shared" si="25"/>
        <v>47.34</v>
      </c>
      <c r="J311" s="22">
        <f t="shared" si="26"/>
        <v>47.34</v>
      </c>
      <c r="K311" s="18">
        <f t="shared" si="27"/>
        <v>2479858.56</v>
      </c>
      <c r="L311" s="18">
        <f t="shared" si="28"/>
        <v>6199457.04</v>
      </c>
      <c r="M311" s="19"/>
    </row>
    <row r="312" spans="1:13" ht="15" customHeight="1">
      <c r="A312" s="20">
        <f t="shared" si="29"/>
        <v>304</v>
      </c>
      <c r="B312" s="20" t="s">
        <v>627</v>
      </c>
      <c r="C312" s="21" t="s">
        <v>628</v>
      </c>
      <c r="D312" s="23">
        <v>52206</v>
      </c>
      <c r="E312" s="23">
        <v>130508</v>
      </c>
      <c r="F312" s="24">
        <v>203.38</v>
      </c>
      <c r="G312" s="17"/>
      <c r="H312" s="20">
        <f t="shared" si="24"/>
        <v>0</v>
      </c>
      <c r="I312" s="22">
        <f t="shared" si="25"/>
        <v>203.38</v>
      </c>
      <c r="J312" s="22">
        <f t="shared" si="26"/>
        <v>203.38</v>
      </c>
      <c r="K312" s="18">
        <f t="shared" si="27"/>
        <v>10617656.279999999</v>
      </c>
      <c r="L312" s="18">
        <f t="shared" si="28"/>
        <v>26542717.039999999</v>
      </c>
      <c r="M312" s="19"/>
    </row>
    <row r="313" spans="1:13" ht="15" customHeight="1">
      <c r="A313" s="20">
        <f t="shared" si="29"/>
        <v>305</v>
      </c>
      <c r="B313" s="20" t="s">
        <v>629</v>
      </c>
      <c r="C313" s="21" t="s">
        <v>630</v>
      </c>
      <c r="D313" s="23">
        <v>52012</v>
      </c>
      <c r="E313" s="23">
        <v>130026</v>
      </c>
      <c r="F313" s="24">
        <v>5021.87</v>
      </c>
      <c r="G313" s="17"/>
      <c r="H313" s="20">
        <f t="shared" si="24"/>
        <v>0</v>
      </c>
      <c r="I313" s="22">
        <f t="shared" si="25"/>
        <v>5021.87</v>
      </c>
      <c r="J313" s="22">
        <f t="shared" si="26"/>
        <v>5021.87</v>
      </c>
      <c r="K313" s="18">
        <f t="shared" si="27"/>
        <v>261197502.44</v>
      </c>
      <c r="L313" s="18">
        <f t="shared" si="28"/>
        <v>652973668.62</v>
      </c>
      <c r="M313" s="19"/>
    </row>
    <row r="314" spans="1:13" ht="15" customHeight="1">
      <c r="A314" s="20">
        <f t="shared" si="29"/>
        <v>306</v>
      </c>
      <c r="B314" s="20" t="s">
        <v>631</v>
      </c>
      <c r="C314" s="21" t="s">
        <v>632</v>
      </c>
      <c r="D314" s="23">
        <v>51079</v>
      </c>
      <c r="E314" s="23">
        <v>127696</v>
      </c>
      <c r="F314" s="24">
        <v>26.2</v>
      </c>
      <c r="G314" s="17"/>
      <c r="H314" s="20">
        <f t="shared" si="24"/>
        <v>0</v>
      </c>
      <c r="I314" s="22">
        <f t="shared" si="25"/>
        <v>26.2</v>
      </c>
      <c r="J314" s="22">
        <f t="shared" si="26"/>
        <v>26.2</v>
      </c>
      <c r="K314" s="18">
        <f t="shared" si="27"/>
        <v>1338269.8</v>
      </c>
      <c r="L314" s="18">
        <f t="shared" si="28"/>
        <v>3345635.1999999997</v>
      </c>
      <c r="M314" s="19"/>
    </row>
    <row r="315" spans="1:13" ht="15" customHeight="1">
      <c r="A315" s="20">
        <f t="shared" si="29"/>
        <v>307</v>
      </c>
      <c r="B315" s="20" t="s">
        <v>633</v>
      </c>
      <c r="C315" s="21" t="s">
        <v>634</v>
      </c>
      <c r="D315" s="23">
        <v>49863</v>
      </c>
      <c r="E315" s="23">
        <v>124653</v>
      </c>
      <c r="F315" s="24">
        <v>17.920000000000002</v>
      </c>
      <c r="G315" s="17"/>
      <c r="H315" s="20">
        <f t="shared" si="24"/>
        <v>0</v>
      </c>
      <c r="I315" s="22">
        <f t="shared" si="25"/>
        <v>17.920000000000002</v>
      </c>
      <c r="J315" s="22">
        <f t="shared" si="26"/>
        <v>17.920000000000002</v>
      </c>
      <c r="K315" s="18">
        <f t="shared" si="27"/>
        <v>893544.96000000008</v>
      </c>
      <c r="L315" s="18">
        <f t="shared" si="28"/>
        <v>2233781.7600000002</v>
      </c>
      <c r="M315" s="19"/>
    </row>
    <row r="316" spans="1:13" ht="15" customHeight="1">
      <c r="A316" s="20">
        <f t="shared" si="29"/>
        <v>308</v>
      </c>
      <c r="B316" s="20" t="s">
        <v>635</v>
      </c>
      <c r="C316" s="21" t="s">
        <v>636</v>
      </c>
      <c r="D316" s="23">
        <v>49561</v>
      </c>
      <c r="E316" s="23">
        <v>123901</v>
      </c>
      <c r="F316" s="24">
        <v>129.72</v>
      </c>
      <c r="G316" s="17"/>
      <c r="H316" s="20">
        <f t="shared" si="24"/>
        <v>0</v>
      </c>
      <c r="I316" s="22">
        <f t="shared" si="25"/>
        <v>129.72</v>
      </c>
      <c r="J316" s="22">
        <f t="shared" si="26"/>
        <v>129.72</v>
      </c>
      <c r="K316" s="18">
        <f t="shared" si="27"/>
        <v>6429052.9199999999</v>
      </c>
      <c r="L316" s="18">
        <f t="shared" si="28"/>
        <v>16072437.720000001</v>
      </c>
      <c r="M316" s="19"/>
    </row>
    <row r="317" spans="1:13" ht="15" customHeight="1">
      <c r="A317" s="20">
        <f t="shared" si="29"/>
        <v>309</v>
      </c>
      <c r="B317" s="20" t="s">
        <v>637</v>
      </c>
      <c r="C317" s="21" t="s">
        <v>638</v>
      </c>
      <c r="D317" s="23">
        <v>49521</v>
      </c>
      <c r="E317" s="23">
        <v>123793</v>
      </c>
      <c r="F317" s="24">
        <v>924.1</v>
      </c>
      <c r="G317" s="17"/>
      <c r="H317" s="20">
        <f t="shared" si="24"/>
        <v>0</v>
      </c>
      <c r="I317" s="22">
        <f t="shared" si="25"/>
        <v>924.1</v>
      </c>
      <c r="J317" s="22">
        <f t="shared" si="26"/>
        <v>924.1</v>
      </c>
      <c r="K317" s="18">
        <f t="shared" si="27"/>
        <v>45762356.100000001</v>
      </c>
      <c r="L317" s="18">
        <f t="shared" si="28"/>
        <v>114397111.3</v>
      </c>
      <c r="M317" s="19"/>
    </row>
    <row r="318" spans="1:13" ht="15" customHeight="1">
      <c r="A318" s="20">
        <f t="shared" si="29"/>
        <v>310</v>
      </c>
      <c r="B318" s="20" t="s">
        <v>639</v>
      </c>
      <c r="C318" s="21" t="s">
        <v>640</v>
      </c>
      <c r="D318" s="23">
        <v>49293</v>
      </c>
      <c r="E318" s="23">
        <v>123223</v>
      </c>
      <c r="F318" s="24">
        <v>10.86</v>
      </c>
      <c r="G318" s="17"/>
      <c r="H318" s="20">
        <f t="shared" si="24"/>
        <v>0</v>
      </c>
      <c r="I318" s="22">
        <f t="shared" si="25"/>
        <v>10.86</v>
      </c>
      <c r="J318" s="22">
        <f t="shared" si="26"/>
        <v>10.86</v>
      </c>
      <c r="K318" s="18">
        <f t="shared" si="27"/>
        <v>535321.98</v>
      </c>
      <c r="L318" s="18">
        <f t="shared" si="28"/>
        <v>1338201.78</v>
      </c>
      <c r="M318" s="19"/>
    </row>
    <row r="319" spans="1:13" ht="15" customHeight="1">
      <c r="A319" s="20">
        <f t="shared" si="29"/>
        <v>311</v>
      </c>
      <c r="B319" s="20" t="s">
        <v>641</v>
      </c>
      <c r="C319" s="21" t="s">
        <v>642</v>
      </c>
      <c r="D319" s="23">
        <v>48128</v>
      </c>
      <c r="E319" s="23">
        <v>120317</v>
      </c>
      <c r="F319" s="24">
        <v>32.119999999999997</v>
      </c>
      <c r="G319" s="17"/>
      <c r="H319" s="20">
        <f t="shared" si="24"/>
        <v>0</v>
      </c>
      <c r="I319" s="22">
        <f t="shared" si="25"/>
        <v>32.119999999999997</v>
      </c>
      <c r="J319" s="22">
        <f t="shared" si="26"/>
        <v>32.119999999999997</v>
      </c>
      <c r="K319" s="18">
        <f t="shared" si="27"/>
        <v>1545871.3599999999</v>
      </c>
      <c r="L319" s="18">
        <f t="shared" si="28"/>
        <v>3864582.0399999996</v>
      </c>
      <c r="M319" s="19"/>
    </row>
    <row r="320" spans="1:13" ht="15" customHeight="1">
      <c r="A320" s="20">
        <f t="shared" si="29"/>
        <v>312</v>
      </c>
      <c r="B320" s="20" t="s">
        <v>643</v>
      </c>
      <c r="C320" s="21" t="s">
        <v>644</v>
      </c>
      <c r="D320" s="23">
        <v>47821</v>
      </c>
      <c r="E320" s="23">
        <v>119548</v>
      </c>
      <c r="F320" s="24">
        <v>191.56</v>
      </c>
      <c r="G320" s="17"/>
      <c r="H320" s="20">
        <f t="shared" si="24"/>
        <v>0</v>
      </c>
      <c r="I320" s="22">
        <f t="shared" si="25"/>
        <v>191.56</v>
      </c>
      <c r="J320" s="22">
        <f t="shared" si="26"/>
        <v>191.56</v>
      </c>
      <c r="K320" s="18">
        <f t="shared" si="27"/>
        <v>9160590.7599999998</v>
      </c>
      <c r="L320" s="18">
        <f t="shared" si="28"/>
        <v>22900614.879999999</v>
      </c>
      <c r="M320" s="19"/>
    </row>
    <row r="321" spans="1:13" ht="15" customHeight="1">
      <c r="A321" s="20">
        <f t="shared" si="29"/>
        <v>313</v>
      </c>
      <c r="B321" s="20" t="s">
        <v>645</v>
      </c>
      <c r="C321" s="21" t="s">
        <v>646</v>
      </c>
      <c r="D321" s="23">
        <v>47597</v>
      </c>
      <c r="E321" s="23">
        <v>118985</v>
      </c>
      <c r="F321" s="24">
        <v>158.87</v>
      </c>
      <c r="G321" s="17"/>
      <c r="H321" s="20">
        <f t="shared" si="24"/>
        <v>0</v>
      </c>
      <c r="I321" s="22">
        <f t="shared" si="25"/>
        <v>158.87</v>
      </c>
      <c r="J321" s="22">
        <f t="shared" si="26"/>
        <v>158.87</v>
      </c>
      <c r="K321" s="18">
        <f t="shared" si="27"/>
        <v>7561735.3900000006</v>
      </c>
      <c r="L321" s="18">
        <f t="shared" si="28"/>
        <v>18903146.949999999</v>
      </c>
      <c r="M321" s="19"/>
    </row>
    <row r="322" spans="1:13" ht="15" customHeight="1">
      <c r="A322" s="20">
        <f t="shared" si="29"/>
        <v>314</v>
      </c>
      <c r="B322" s="20" t="s">
        <v>647</v>
      </c>
      <c r="C322" s="21" t="s">
        <v>648</v>
      </c>
      <c r="D322" s="23">
        <v>46749</v>
      </c>
      <c r="E322" s="23">
        <v>116872</v>
      </c>
      <c r="F322" s="24">
        <v>39.159999999999997</v>
      </c>
      <c r="G322" s="17"/>
      <c r="H322" s="20">
        <f t="shared" si="24"/>
        <v>0</v>
      </c>
      <c r="I322" s="22">
        <f t="shared" si="25"/>
        <v>39.159999999999997</v>
      </c>
      <c r="J322" s="22">
        <f t="shared" si="26"/>
        <v>39.159999999999997</v>
      </c>
      <c r="K322" s="18">
        <f t="shared" si="27"/>
        <v>1830690.8399999999</v>
      </c>
      <c r="L322" s="18">
        <f t="shared" si="28"/>
        <v>4576707.5199999996</v>
      </c>
      <c r="M322" s="19"/>
    </row>
    <row r="323" spans="1:13" ht="15" customHeight="1">
      <c r="A323" s="20">
        <f t="shared" si="29"/>
        <v>315</v>
      </c>
      <c r="B323" s="20" t="s">
        <v>649</v>
      </c>
      <c r="C323" s="21" t="s">
        <v>650</v>
      </c>
      <c r="D323" s="23">
        <v>46733</v>
      </c>
      <c r="E323" s="23">
        <v>116823</v>
      </c>
      <c r="F323" s="24">
        <v>67.39</v>
      </c>
      <c r="G323" s="17"/>
      <c r="H323" s="20">
        <f t="shared" si="24"/>
        <v>0</v>
      </c>
      <c r="I323" s="22">
        <f t="shared" si="25"/>
        <v>67.39</v>
      </c>
      <c r="J323" s="22">
        <f t="shared" si="26"/>
        <v>67.39</v>
      </c>
      <c r="K323" s="18">
        <f t="shared" si="27"/>
        <v>3149336.87</v>
      </c>
      <c r="L323" s="18">
        <f t="shared" si="28"/>
        <v>7872701.9699999997</v>
      </c>
      <c r="M323" s="19"/>
    </row>
    <row r="324" spans="1:13" ht="15" customHeight="1">
      <c r="A324" s="20">
        <f t="shared" si="29"/>
        <v>316</v>
      </c>
      <c r="B324" s="20" t="s">
        <v>651</v>
      </c>
      <c r="C324" s="21" t="s">
        <v>652</v>
      </c>
      <c r="D324" s="23">
        <v>45575</v>
      </c>
      <c r="E324" s="23">
        <v>113937</v>
      </c>
      <c r="F324" s="24">
        <v>1278.6600000000001</v>
      </c>
      <c r="G324" s="17"/>
      <c r="H324" s="20">
        <f t="shared" si="24"/>
        <v>0</v>
      </c>
      <c r="I324" s="22">
        <f t="shared" si="25"/>
        <v>1278.6600000000001</v>
      </c>
      <c r="J324" s="22">
        <f t="shared" si="26"/>
        <v>1278.6600000000001</v>
      </c>
      <c r="K324" s="18">
        <f t="shared" si="27"/>
        <v>58274929.500000007</v>
      </c>
      <c r="L324" s="18">
        <f t="shared" si="28"/>
        <v>145686684.42000002</v>
      </c>
      <c r="M324" s="19"/>
    </row>
    <row r="325" spans="1:13" ht="15" customHeight="1">
      <c r="A325" s="20">
        <f t="shared" si="29"/>
        <v>317</v>
      </c>
      <c r="B325" s="20" t="s">
        <v>653</v>
      </c>
      <c r="C325" s="21" t="s">
        <v>654</v>
      </c>
      <c r="D325" s="23">
        <v>44378</v>
      </c>
      <c r="E325" s="23">
        <v>110939</v>
      </c>
      <c r="F325" s="24">
        <v>107.82</v>
      </c>
      <c r="G325" s="17"/>
      <c r="H325" s="20">
        <f t="shared" si="24"/>
        <v>0</v>
      </c>
      <c r="I325" s="22">
        <f t="shared" si="25"/>
        <v>107.82</v>
      </c>
      <c r="J325" s="22">
        <f t="shared" si="26"/>
        <v>107.82</v>
      </c>
      <c r="K325" s="18">
        <f t="shared" si="27"/>
        <v>4784835.96</v>
      </c>
      <c r="L325" s="18">
        <f t="shared" si="28"/>
        <v>11961442.979999999</v>
      </c>
      <c r="M325" s="19"/>
    </row>
    <row r="326" spans="1:13" ht="15" customHeight="1">
      <c r="A326" s="20">
        <f t="shared" si="29"/>
        <v>318</v>
      </c>
      <c r="B326" s="20" t="s">
        <v>655</v>
      </c>
      <c r="C326" s="21" t="s">
        <v>656</v>
      </c>
      <c r="D326" s="23">
        <v>43315</v>
      </c>
      <c r="E326" s="23">
        <v>108286</v>
      </c>
      <c r="F326" s="24">
        <v>20.76</v>
      </c>
      <c r="G326" s="17"/>
      <c r="H326" s="20">
        <f t="shared" si="24"/>
        <v>0</v>
      </c>
      <c r="I326" s="22">
        <f t="shared" si="25"/>
        <v>20.76</v>
      </c>
      <c r="J326" s="22">
        <f t="shared" si="26"/>
        <v>20.76</v>
      </c>
      <c r="K326" s="18">
        <f t="shared" si="27"/>
        <v>899219.4</v>
      </c>
      <c r="L326" s="18">
        <f t="shared" si="28"/>
        <v>2248017.3600000003</v>
      </c>
      <c r="M326" s="19"/>
    </row>
    <row r="327" spans="1:13" ht="15" customHeight="1">
      <c r="A327" s="20">
        <f t="shared" si="29"/>
        <v>319</v>
      </c>
      <c r="B327" s="20" t="s">
        <v>657</v>
      </c>
      <c r="C327" s="21" t="s">
        <v>658</v>
      </c>
      <c r="D327" s="23">
        <v>42967</v>
      </c>
      <c r="E327" s="23">
        <v>107413</v>
      </c>
      <c r="F327" s="24">
        <v>55.63</v>
      </c>
      <c r="G327" s="17"/>
      <c r="H327" s="20">
        <f t="shared" si="24"/>
        <v>0</v>
      </c>
      <c r="I327" s="22">
        <f t="shared" si="25"/>
        <v>55.63</v>
      </c>
      <c r="J327" s="22">
        <f t="shared" si="26"/>
        <v>55.63</v>
      </c>
      <c r="K327" s="18">
        <f t="shared" si="27"/>
        <v>2390254.21</v>
      </c>
      <c r="L327" s="18">
        <f t="shared" si="28"/>
        <v>5975385.1900000004</v>
      </c>
      <c r="M327" s="19"/>
    </row>
    <row r="328" spans="1:13" ht="15" customHeight="1">
      <c r="A328" s="20">
        <f t="shared" si="29"/>
        <v>320</v>
      </c>
      <c r="B328" s="20" t="s">
        <v>659</v>
      </c>
      <c r="C328" s="21" t="s">
        <v>660</v>
      </c>
      <c r="D328" s="23">
        <v>42931</v>
      </c>
      <c r="E328" s="23">
        <v>107323</v>
      </c>
      <c r="F328" s="24">
        <v>51.97</v>
      </c>
      <c r="G328" s="17"/>
      <c r="H328" s="20">
        <f t="shared" si="24"/>
        <v>0</v>
      </c>
      <c r="I328" s="22">
        <f t="shared" si="25"/>
        <v>51.97</v>
      </c>
      <c r="J328" s="22">
        <f t="shared" si="26"/>
        <v>51.97</v>
      </c>
      <c r="K328" s="18">
        <f t="shared" si="27"/>
        <v>2231124.0699999998</v>
      </c>
      <c r="L328" s="18">
        <f t="shared" si="28"/>
        <v>5577576.3099999996</v>
      </c>
      <c r="M328" s="19"/>
    </row>
    <row r="329" spans="1:13" ht="15" customHeight="1">
      <c r="A329" s="20">
        <f t="shared" si="29"/>
        <v>321</v>
      </c>
      <c r="B329" s="20" t="s">
        <v>661</v>
      </c>
      <c r="C329" s="21" t="s">
        <v>662</v>
      </c>
      <c r="D329" s="23">
        <v>42166</v>
      </c>
      <c r="E329" s="23">
        <v>105412</v>
      </c>
      <c r="F329" s="24">
        <v>18.68</v>
      </c>
      <c r="G329" s="17"/>
      <c r="H329" s="20">
        <f t="shared" ref="H329:H392" si="30">F329*G329</f>
        <v>0</v>
      </c>
      <c r="I329" s="22">
        <f t="shared" ref="I329:I392" si="31">F329-H329</f>
        <v>18.68</v>
      </c>
      <c r="J329" s="22">
        <f t="shared" ref="J329:J392" si="32">TRUNC(I329,2)</f>
        <v>18.68</v>
      </c>
      <c r="K329" s="18">
        <f t="shared" ref="K329:K392" si="33">D329*J329</f>
        <v>787660.88</v>
      </c>
      <c r="L329" s="18">
        <f t="shared" ref="L329:L392" si="34">E329*J329</f>
        <v>1969096.16</v>
      </c>
      <c r="M329" s="19"/>
    </row>
    <row r="330" spans="1:13" ht="15" customHeight="1">
      <c r="A330" s="20">
        <f t="shared" si="29"/>
        <v>322</v>
      </c>
      <c r="B330" s="20" t="s">
        <v>663</v>
      </c>
      <c r="C330" s="21" t="s">
        <v>664</v>
      </c>
      <c r="D330" s="23">
        <v>42161</v>
      </c>
      <c r="E330" s="23">
        <v>105397</v>
      </c>
      <c r="F330" s="24">
        <v>124.53</v>
      </c>
      <c r="G330" s="17"/>
      <c r="H330" s="20">
        <f t="shared" si="30"/>
        <v>0</v>
      </c>
      <c r="I330" s="22">
        <f t="shared" si="31"/>
        <v>124.53</v>
      </c>
      <c r="J330" s="22">
        <f t="shared" si="32"/>
        <v>124.53</v>
      </c>
      <c r="K330" s="18">
        <f t="shared" si="33"/>
        <v>5250309.33</v>
      </c>
      <c r="L330" s="18">
        <f t="shared" si="34"/>
        <v>13125088.41</v>
      </c>
      <c r="M330" s="19"/>
    </row>
    <row r="331" spans="1:13" ht="15" customHeight="1">
      <c r="A331" s="20">
        <f t="shared" ref="A331:A394" si="35">A330+1</f>
        <v>323</v>
      </c>
      <c r="B331" s="20" t="s">
        <v>665</v>
      </c>
      <c r="C331" s="21" t="s">
        <v>666</v>
      </c>
      <c r="D331" s="23">
        <v>40969</v>
      </c>
      <c r="E331" s="23">
        <v>102421</v>
      </c>
      <c r="F331" s="24">
        <v>36.17</v>
      </c>
      <c r="G331" s="17"/>
      <c r="H331" s="20">
        <f t="shared" si="30"/>
        <v>0</v>
      </c>
      <c r="I331" s="22">
        <f t="shared" si="31"/>
        <v>36.17</v>
      </c>
      <c r="J331" s="22">
        <f t="shared" si="32"/>
        <v>36.17</v>
      </c>
      <c r="K331" s="18">
        <f t="shared" si="33"/>
        <v>1481848.73</v>
      </c>
      <c r="L331" s="18">
        <f t="shared" si="34"/>
        <v>3704567.5700000003</v>
      </c>
      <c r="M331" s="19"/>
    </row>
    <row r="332" spans="1:13" ht="15" customHeight="1">
      <c r="A332" s="20">
        <f t="shared" si="35"/>
        <v>324</v>
      </c>
      <c r="B332" s="20" t="s">
        <v>667</v>
      </c>
      <c r="C332" s="21" t="s">
        <v>668</v>
      </c>
      <c r="D332" s="23">
        <v>40904</v>
      </c>
      <c r="E332" s="23">
        <v>102251</v>
      </c>
      <c r="F332" s="24">
        <v>238.3</v>
      </c>
      <c r="G332" s="17"/>
      <c r="H332" s="20">
        <f t="shared" si="30"/>
        <v>0</v>
      </c>
      <c r="I332" s="22">
        <f t="shared" si="31"/>
        <v>238.3</v>
      </c>
      <c r="J332" s="22">
        <f t="shared" si="32"/>
        <v>238.3</v>
      </c>
      <c r="K332" s="18">
        <f t="shared" si="33"/>
        <v>9747423.2000000011</v>
      </c>
      <c r="L332" s="18">
        <f t="shared" si="34"/>
        <v>24366413.300000001</v>
      </c>
      <c r="M332" s="19"/>
    </row>
    <row r="333" spans="1:13" ht="15" customHeight="1">
      <c r="A333" s="20">
        <f t="shared" si="35"/>
        <v>325</v>
      </c>
      <c r="B333" s="20" t="s">
        <v>669</v>
      </c>
      <c r="C333" s="21" t="s">
        <v>670</v>
      </c>
      <c r="D333" s="23">
        <v>40419</v>
      </c>
      <c r="E333" s="23">
        <v>101044</v>
      </c>
      <c r="F333" s="24">
        <v>97.44</v>
      </c>
      <c r="G333" s="17"/>
      <c r="H333" s="20">
        <f t="shared" si="30"/>
        <v>0</v>
      </c>
      <c r="I333" s="22">
        <f t="shared" si="31"/>
        <v>97.44</v>
      </c>
      <c r="J333" s="22">
        <f t="shared" si="32"/>
        <v>97.44</v>
      </c>
      <c r="K333" s="18">
        <f t="shared" si="33"/>
        <v>3938427.36</v>
      </c>
      <c r="L333" s="18">
        <f t="shared" si="34"/>
        <v>9845727.3599999994</v>
      </c>
      <c r="M333" s="19"/>
    </row>
    <row r="334" spans="1:13" ht="15" customHeight="1">
      <c r="A334" s="20">
        <f t="shared" si="35"/>
        <v>326</v>
      </c>
      <c r="B334" s="20" t="s">
        <v>671</v>
      </c>
      <c r="C334" s="21" t="s">
        <v>672</v>
      </c>
      <c r="D334" s="23">
        <v>39349</v>
      </c>
      <c r="E334" s="23">
        <v>98367</v>
      </c>
      <c r="F334" s="24">
        <v>16.420000000000002</v>
      </c>
      <c r="G334" s="17"/>
      <c r="H334" s="20">
        <f t="shared" si="30"/>
        <v>0</v>
      </c>
      <c r="I334" s="22">
        <f t="shared" si="31"/>
        <v>16.420000000000002</v>
      </c>
      <c r="J334" s="22">
        <f t="shared" si="32"/>
        <v>16.420000000000002</v>
      </c>
      <c r="K334" s="18">
        <f t="shared" si="33"/>
        <v>646110.58000000007</v>
      </c>
      <c r="L334" s="18">
        <f t="shared" si="34"/>
        <v>1615186.1400000001</v>
      </c>
      <c r="M334" s="19"/>
    </row>
    <row r="335" spans="1:13" ht="15" customHeight="1">
      <c r="A335" s="20">
        <f t="shared" si="35"/>
        <v>327</v>
      </c>
      <c r="B335" s="20" t="s">
        <v>673</v>
      </c>
      <c r="C335" s="21" t="s">
        <v>674</v>
      </c>
      <c r="D335" s="23">
        <v>38420</v>
      </c>
      <c r="E335" s="23">
        <v>96049</v>
      </c>
      <c r="F335" s="24">
        <v>34.020000000000003</v>
      </c>
      <c r="G335" s="17"/>
      <c r="H335" s="20">
        <f t="shared" si="30"/>
        <v>0</v>
      </c>
      <c r="I335" s="22">
        <f t="shared" si="31"/>
        <v>34.020000000000003</v>
      </c>
      <c r="J335" s="22">
        <f t="shared" si="32"/>
        <v>34.020000000000003</v>
      </c>
      <c r="K335" s="18">
        <f t="shared" si="33"/>
        <v>1307048.4000000001</v>
      </c>
      <c r="L335" s="18">
        <f t="shared" si="34"/>
        <v>3267586.9800000004</v>
      </c>
      <c r="M335" s="19"/>
    </row>
    <row r="336" spans="1:13" ht="15" customHeight="1">
      <c r="A336" s="20">
        <f t="shared" si="35"/>
        <v>328</v>
      </c>
      <c r="B336" s="20" t="s">
        <v>675</v>
      </c>
      <c r="C336" s="21" t="s">
        <v>676</v>
      </c>
      <c r="D336" s="23">
        <v>37961</v>
      </c>
      <c r="E336" s="23">
        <v>94901</v>
      </c>
      <c r="F336" s="24">
        <v>14.68</v>
      </c>
      <c r="G336" s="17"/>
      <c r="H336" s="20">
        <f t="shared" si="30"/>
        <v>0</v>
      </c>
      <c r="I336" s="22">
        <f t="shared" si="31"/>
        <v>14.68</v>
      </c>
      <c r="J336" s="22">
        <f t="shared" si="32"/>
        <v>14.68</v>
      </c>
      <c r="K336" s="18">
        <f t="shared" si="33"/>
        <v>557267.48</v>
      </c>
      <c r="L336" s="18">
        <f t="shared" si="34"/>
        <v>1393146.68</v>
      </c>
      <c r="M336" s="19"/>
    </row>
    <row r="337" spans="1:13" ht="15" customHeight="1">
      <c r="A337" s="20">
        <f t="shared" si="35"/>
        <v>329</v>
      </c>
      <c r="B337" s="20" t="s">
        <v>677</v>
      </c>
      <c r="C337" s="21" t="s">
        <v>678</v>
      </c>
      <c r="D337" s="23">
        <v>37710</v>
      </c>
      <c r="E337" s="23">
        <v>94271</v>
      </c>
      <c r="F337" s="24">
        <v>39.5</v>
      </c>
      <c r="G337" s="17"/>
      <c r="H337" s="20">
        <f t="shared" si="30"/>
        <v>0</v>
      </c>
      <c r="I337" s="22">
        <f t="shared" si="31"/>
        <v>39.5</v>
      </c>
      <c r="J337" s="22">
        <f t="shared" si="32"/>
        <v>39.5</v>
      </c>
      <c r="K337" s="18">
        <f t="shared" si="33"/>
        <v>1489545</v>
      </c>
      <c r="L337" s="18">
        <f t="shared" si="34"/>
        <v>3723704.5</v>
      </c>
      <c r="M337" s="19"/>
    </row>
    <row r="338" spans="1:13" ht="15" customHeight="1">
      <c r="A338" s="20">
        <f t="shared" si="35"/>
        <v>330</v>
      </c>
      <c r="B338" s="20" t="s">
        <v>679</v>
      </c>
      <c r="C338" s="21" t="s">
        <v>680</v>
      </c>
      <c r="D338" s="23">
        <v>36059</v>
      </c>
      <c r="E338" s="23">
        <v>90144</v>
      </c>
      <c r="F338" s="24">
        <v>136.84</v>
      </c>
      <c r="G338" s="17"/>
      <c r="H338" s="20">
        <f t="shared" si="30"/>
        <v>0</v>
      </c>
      <c r="I338" s="22">
        <f t="shared" si="31"/>
        <v>136.84</v>
      </c>
      <c r="J338" s="22">
        <f t="shared" si="32"/>
        <v>136.84</v>
      </c>
      <c r="K338" s="18">
        <f t="shared" si="33"/>
        <v>4934313.5600000005</v>
      </c>
      <c r="L338" s="18">
        <f t="shared" si="34"/>
        <v>12335304.960000001</v>
      </c>
      <c r="M338" s="19"/>
    </row>
    <row r="339" spans="1:13" ht="15" customHeight="1">
      <c r="A339" s="20">
        <f t="shared" si="35"/>
        <v>331</v>
      </c>
      <c r="B339" s="20" t="s">
        <v>681</v>
      </c>
      <c r="C339" s="21" t="s">
        <v>682</v>
      </c>
      <c r="D339" s="23">
        <v>35317</v>
      </c>
      <c r="E339" s="23">
        <v>88285</v>
      </c>
      <c r="F339" s="24">
        <v>187.74</v>
      </c>
      <c r="G339" s="17"/>
      <c r="H339" s="20">
        <f t="shared" si="30"/>
        <v>0</v>
      </c>
      <c r="I339" s="22">
        <f t="shared" si="31"/>
        <v>187.74</v>
      </c>
      <c r="J339" s="22">
        <f t="shared" si="32"/>
        <v>187.74</v>
      </c>
      <c r="K339" s="18">
        <f t="shared" si="33"/>
        <v>6630413.5800000001</v>
      </c>
      <c r="L339" s="18">
        <f t="shared" si="34"/>
        <v>16574625.9</v>
      </c>
      <c r="M339" s="19"/>
    </row>
    <row r="340" spans="1:13" ht="15" customHeight="1">
      <c r="A340" s="20">
        <f t="shared" si="35"/>
        <v>332</v>
      </c>
      <c r="B340" s="20" t="s">
        <v>683</v>
      </c>
      <c r="C340" s="21" t="s">
        <v>684</v>
      </c>
      <c r="D340" s="23">
        <v>35161</v>
      </c>
      <c r="E340" s="23">
        <v>87898</v>
      </c>
      <c r="F340" s="24">
        <v>32.4</v>
      </c>
      <c r="G340" s="17"/>
      <c r="H340" s="20">
        <f t="shared" si="30"/>
        <v>0</v>
      </c>
      <c r="I340" s="22">
        <f t="shared" si="31"/>
        <v>32.4</v>
      </c>
      <c r="J340" s="22">
        <f t="shared" si="32"/>
        <v>32.4</v>
      </c>
      <c r="K340" s="18">
        <f t="shared" si="33"/>
        <v>1139216.3999999999</v>
      </c>
      <c r="L340" s="18">
        <f t="shared" si="34"/>
        <v>2847895.1999999997</v>
      </c>
      <c r="M340" s="19"/>
    </row>
    <row r="341" spans="1:13" ht="15" customHeight="1">
      <c r="A341" s="20">
        <f t="shared" si="35"/>
        <v>333</v>
      </c>
      <c r="B341" s="20" t="s">
        <v>685</v>
      </c>
      <c r="C341" s="21" t="s">
        <v>686</v>
      </c>
      <c r="D341" s="23">
        <v>34652</v>
      </c>
      <c r="E341" s="23">
        <v>86627</v>
      </c>
      <c r="F341" s="24">
        <v>213.16</v>
      </c>
      <c r="G341" s="17"/>
      <c r="H341" s="20">
        <f t="shared" si="30"/>
        <v>0</v>
      </c>
      <c r="I341" s="22">
        <f t="shared" si="31"/>
        <v>213.16</v>
      </c>
      <c r="J341" s="22">
        <f t="shared" si="32"/>
        <v>213.16</v>
      </c>
      <c r="K341" s="18">
        <f t="shared" si="33"/>
        <v>7386420.3200000003</v>
      </c>
      <c r="L341" s="18">
        <f t="shared" si="34"/>
        <v>18465411.32</v>
      </c>
      <c r="M341" s="19"/>
    </row>
    <row r="342" spans="1:13" ht="15" customHeight="1">
      <c r="A342" s="20">
        <f t="shared" si="35"/>
        <v>334</v>
      </c>
      <c r="B342" s="20" t="s">
        <v>687</v>
      </c>
      <c r="C342" s="21" t="s">
        <v>688</v>
      </c>
      <c r="D342" s="23">
        <v>34522</v>
      </c>
      <c r="E342" s="23">
        <v>86299</v>
      </c>
      <c r="F342" s="24">
        <v>20.97</v>
      </c>
      <c r="G342" s="17"/>
      <c r="H342" s="20">
        <f t="shared" si="30"/>
        <v>0</v>
      </c>
      <c r="I342" s="22">
        <f t="shared" si="31"/>
        <v>20.97</v>
      </c>
      <c r="J342" s="22">
        <f t="shared" si="32"/>
        <v>20.97</v>
      </c>
      <c r="K342" s="18">
        <f t="shared" si="33"/>
        <v>723926.34</v>
      </c>
      <c r="L342" s="18">
        <f t="shared" si="34"/>
        <v>1809690.0299999998</v>
      </c>
      <c r="M342" s="19"/>
    </row>
    <row r="343" spans="1:13" ht="15" customHeight="1">
      <c r="A343" s="20">
        <f t="shared" si="35"/>
        <v>335</v>
      </c>
      <c r="B343" s="20" t="s">
        <v>689</v>
      </c>
      <c r="C343" s="21" t="s">
        <v>690</v>
      </c>
      <c r="D343" s="23">
        <v>34263</v>
      </c>
      <c r="E343" s="23">
        <v>85656</v>
      </c>
      <c r="F343" s="24">
        <v>77.97</v>
      </c>
      <c r="G343" s="17"/>
      <c r="H343" s="20">
        <f t="shared" si="30"/>
        <v>0</v>
      </c>
      <c r="I343" s="22">
        <f t="shared" si="31"/>
        <v>77.97</v>
      </c>
      <c r="J343" s="22">
        <f t="shared" si="32"/>
        <v>77.97</v>
      </c>
      <c r="K343" s="18">
        <f t="shared" si="33"/>
        <v>2671486.11</v>
      </c>
      <c r="L343" s="18">
        <f t="shared" si="34"/>
        <v>6678598.3200000003</v>
      </c>
      <c r="M343" s="19"/>
    </row>
    <row r="344" spans="1:13" ht="15" customHeight="1">
      <c r="A344" s="20">
        <f t="shared" si="35"/>
        <v>336</v>
      </c>
      <c r="B344" s="20" t="s">
        <v>691</v>
      </c>
      <c r="C344" s="21" t="s">
        <v>692</v>
      </c>
      <c r="D344" s="23">
        <v>33983</v>
      </c>
      <c r="E344" s="23">
        <v>84952</v>
      </c>
      <c r="F344" s="24">
        <v>465.12</v>
      </c>
      <c r="G344" s="17"/>
      <c r="H344" s="20">
        <f t="shared" si="30"/>
        <v>0</v>
      </c>
      <c r="I344" s="22">
        <f t="shared" si="31"/>
        <v>465.12</v>
      </c>
      <c r="J344" s="22">
        <f t="shared" si="32"/>
        <v>465.12</v>
      </c>
      <c r="K344" s="18">
        <f t="shared" si="33"/>
        <v>15806172.960000001</v>
      </c>
      <c r="L344" s="18">
        <f t="shared" si="34"/>
        <v>39512874.240000002</v>
      </c>
      <c r="M344" s="19"/>
    </row>
    <row r="345" spans="1:13" ht="15" customHeight="1">
      <c r="A345" s="20">
        <f t="shared" si="35"/>
        <v>337</v>
      </c>
      <c r="B345" s="20" t="s">
        <v>693</v>
      </c>
      <c r="C345" s="21" t="s">
        <v>694</v>
      </c>
      <c r="D345" s="23">
        <v>33844</v>
      </c>
      <c r="E345" s="23">
        <v>84607</v>
      </c>
      <c r="F345" s="24">
        <v>188.56</v>
      </c>
      <c r="G345" s="17"/>
      <c r="H345" s="20">
        <f t="shared" si="30"/>
        <v>0</v>
      </c>
      <c r="I345" s="22">
        <f t="shared" si="31"/>
        <v>188.56</v>
      </c>
      <c r="J345" s="22">
        <f t="shared" si="32"/>
        <v>188.56</v>
      </c>
      <c r="K345" s="18">
        <f t="shared" si="33"/>
        <v>6381624.6399999997</v>
      </c>
      <c r="L345" s="18">
        <f t="shared" si="34"/>
        <v>15953495.92</v>
      </c>
      <c r="M345" s="19"/>
    </row>
    <row r="346" spans="1:13" ht="15" customHeight="1">
      <c r="A346" s="20">
        <f t="shared" si="35"/>
        <v>338</v>
      </c>
      <c r="B346" s="20" t="s">
        <v>695</v>
      </c>
      <c r="C346" s="21" t="s">
        <v>696</v>
      </c>
      <c r="D346" s="23">
        <v>33592</v>
      </c>
      <c r="E346" s="23">
        <v>83976</v>
      </c>
      <c r="F346" s="24">
        <v>41.95</v>
      </c>
      <c r="G346" s="17"/>
      <c r="H346" s="20">
        <f t="shared" si="30"/>
        <v>0</v>
      </c>
      <c r="I346" s="22">
        <f t="shared" si="31"/>
        <v>41.95</v>
      </c>
      <c r="J346" s="22">
        <f t="shared" si="32"/>
        <v>41.95</v>
      </c>
      <c r="K346" s="18">
        <f t="shared" si="33"/>
        <v>1409184.4000000001</v>
      </c>
      <c r="L346" s="18">
        <f t="shared" si="34"/>
        <v>3522793.2</v>
      </c>
      <c r="M346" s="19"/>
    </row>
    <row r="347" spans="1:13" ht="15" customHeight="1">
      <c r="A347" s="20">
        <f t="shared" si="35"/>
        <v>339</v>
      </c>
      <c r="B347" s="20" t="s">
        <v>697</v>
      </c>
      <c r="C347" s="21" t="s">
        <v>698</v>
      </c>
      <c r="D347" s="23">
        <v>33146</v>
      </c>
      <c r="E347" s="23">
        <v>82863</v>
      </c>
      <c r="F347" s="24">
        <v>108.9</v>
      </c>
      <c r="G347" s="17"/>
      <c r="H347" s="20">
        <f t="shared" si="30"/>
        <v>0</v>
      </c>
      <c r="I347" s="22">
        <f t="shared" si="31"/>
        <v>108.9</v>
      </c>
      <c r="J347" s="22">
        <f t="shared" si="32"/>
        <v>108.9</v>
      </c>
      <c r="K347" s="18">
        <f t="shared" si="33"/>
        <v>3609599.4000000004</v>
      </c>
      <c r="L347" s="18">
        <f t="shared" si="34"/>
        <v>9023780.7000000011</v>
      </c>
      <c r="M347" s="19"/>
    </row>
    <row r="348" spans="1:13" ht="15" customHeight="1">
      <c r="A348" s="20">
        <f t="shared" si="35"/>
        <v>340</v>
      </c>
      <c r="B348" s="20" t="s">
        <v>699</v>
      </c>
      <c r="C348" s="21" t="s">
        <v>700</v>
      </c>
      <c r="D348" s="23">
        <v>33092</v>
      </c>
      <c r="E348" s="23">
        <v>82726</v>
      </c>
      <c r="F348" s="24">
        <v>499.17</v>
      </c>
      <c r="G348" s="17"/>
      <c r="H348" s="20">
        <f t="shared" si="30"/>
        <v>0</v>
      </c>
      <c r="I348" s="22">
        <f t="shared" si="31"/>
        <v>499.17</v>
      </c>
      <c r="J348" s="22">
        <f t="shared" si="32"/>
        <v>499.17</v>
      </c>
      <c r="K348" s="18">
        <f t="shared" si="33"/>
        <v>16518533.640000001</v>
      </c>
      <c r="L348" s="18">
        <f t="shared" si="34"/>
        <v>41294337.420000002</v>
      </c>
      <c r="M348" s="19"/>
    </row>
    <row r="349" spans="1:13" ht="15" customHeight="1">
      <c r="A349" s="20">
        <f t="shared" si="35"/>
        <v>341</v>
      </c>
      <c r="B349" s="20" t="s">
        <v>701</v>
      </c>
      <c r="C349" s="21" t="s">
        <v>702</v>
      </c>
      <c r="D349" s="23">
        <v>32805</v>
      </c>
      <c r="E349" s="23">
        <v>82006</v>
      </c>
      <c r="F349" s="24">
        <v>109.14</v>
      </c>
      <c r="G349" s="17"/>
      <c r="H349" s="20">
        <f t="shared" si="30"/>
        <v>0</v>
      </c>
      <c r="I349" s="22">
        <f t="shared" si="31"/>
        <v>109.14</v>
      </c>
      <c r="J349" s="22">
        <f t="shared" si="32"/>
        <v>109.14</v>
      </c>
      <c r="K349" s="18">
        <f t="shared" si="33"/>
        <v>3580337.7</v>
      </c>
      <c r="L349" s="18">
        <f t="shared" si="34"/>
        <v>8950134.8399999999</v>
      </c>
      <c r="M349" s="19"/>
    </row>
    <row r="350" spans="1:13" ht="15" customHeight="1">
      <c r="A350" s="20">
        <f t="shared" si="35"/>
        <v>342</v>
      </c>
      <c r="B350" s="20" t="s">
        <v>703</v>
      </c>
      <c r="C350" s="21" t="s">
        <v>704</v>
      </c>
      <c r="D350" s="23">
        <v>32576</v>
      </c>
      <c r="E350" s="23">
        <v>81433</v>
      </c>
      <c r="F350" s="24">
        <v>850.55</v>
      </c>
      <c r="G350" s="17"/>
      <c r="H350" s="20">
        <f t="shared" si="30"/>
        <v>0</v>
      </c>
      <c r="I350" s="22">
        <f t="shared" si="31"/>
        <v>850.55</v>
      </c>
      <c r="J350" s="22">
        <f t="shared" si="32"/>
        <v>850.55</v>
      </c>
      <c r="K350" s="18">
        <f t="shared" si="33"/>
        <v>27707516.799999997</v>
      </c>
      <c r="L350" s="18">
        <f t="shared" si="34"/>
        <v>69262838.149999991</v>
      </c>
      <c r="M350" s="19"/>
    </row>
    <row r="351" spans="1:13" ht="15" customHeight="1">
      <c r="A351" s="20">
        <f t="shared" si="35"/>
        <v>343</v>
      </c>
      <c r="B351" s="20" t="s">
        <v>705</v>
      </c>
      <c r="C351" s="21" t="s">
        <v>706</v>
      </c>
      <c r="D351" s="23">
        <v>31855</v>
      </c>
      <c r="E351" s="23">
        <v>79635</v>
      </c>
      <c r="F351" s="24">
        <v>14.87</v>
      </c>
      <c r="G351" s="17"/>
      <c r="H351" s="20">
        <f t="shared" si="30"/>
        <v>0</v>
      </c>
      <c r="I351" s="22">
        <f t="shared" si="31"/>
        <v>14.87</v>
      </c>
      <c r="J351" s="22">
        <f t="shared" si="32"/>
        <v>14.87</v>
      </c>
      <c r="K351" s="18">
        <f t="shared" si="33"/>
        <v>473683.85</v>
      </c>
      <c r="L351" s="18">
        <f t="shared" si="34"/>
        <v>1184172.45</v>
      </c>
      <c r="M351" s="19"/>
    </row>
    <row r="352" spans="1:13" ht="15" customHeight="1">
      <c r="A352" s="20">
        <f t="shared" si="35"/>
        <v>344</v>
      </c>
      <c r="B352" s="20" t="s">
        <v>707</v>
      </c>
      <c r="C352" s="21" t="s">
        <v>708</v>
      </c>
      <c r="D352" s="23">
        <v>31597</v>
      </c>
      <c r="E352" s="23">
        <v>78986</v>
      </c>
      <c r="F352" s="24">
        <v>366.88</v>
      </c>
      <c r="G352" s="17"/>
      <c r="H352" s="20">
        <f t="shared" si="30"/>
        <v>0</v>
      </c>
      <c r="I352" s="22">
        <f t="shared" si="31"/>
        <v>366.88</v>
      </c>
      <c r="J352" s="22">
        <f t="shared" si="32"/>
        <v>366.88</v>
      </c>
      <c r="K352" s="18">
        <f t="shared" si="33"/>
        <v>11592307.359999999</v>
      </c>
      <c r="L352" s="18">
        <f t="shared" si="34"/>
        <v>28978383.68</v>
      </c>
      <c r="M352" s="19"/>
    </row>
    <row r="353" spans="1:13" ht="15" customHeight="1">
      <c r="A353" s="20">
        <f t="shared" si="35"/>
        <v>345</v>
      </c>
      <c r="B353" s="20" t="s">
        <v>709</v>
      </c>
      <c r="C353" s="21" t="s">
        <v>710</v>
      </c>
      <c r="D353" s="23">
        <v>31597</v>
      </c>
      <c r="E353" s="23">
        <v>78981</v>
      </c>
      <c r="F353" s="24">
        <v>101.29</v>
      </c>
      <c r="G353" s="17"/>
      <c r="H353" s="20">
        <f t="shared" si="30"/>
        <v>0</v>
      </c>
      <c r="I353" s="22">
        <f t="shared" si="31"/>
        <v>101.29</v>
      </c>
      <c r="J353" s="22">
        <f t="shared" si="32"/>
        <v>101.29</v>
      </c>
      <c r="K353" s="18">
        <f t="shared" si="33"/>
        <v>3200460.1300000004</v>
      </c>
      <c r="L353" s="18">
        <f t="shared" si="34"/>
        <v>7999985.4900000002</v>
      </c>
      <c r="M353" s="19"/>
    </row>
    <row r="354" spans="1:13" ht="15" customHeight="1">
      <c r="A354" s="20">
        <f t="shared" si="35"/>
        <v>346</v>
      </c>
      <c r="B354" s="20" t="s">
        <v>711</v>
      </c>
      <c r="C354" s="21" t="s">
        <v>712</v>
      </c>
      <c r="D354" s="23">
        <v>31353</v>
      </c>
      <c r="E354" s="23">
        <v>78380</v>
      </c>
      <c r="F354" s="24">
        <v>62.38</v>
      </c>
      <c r="G354" s="17"/>
      <c r="H354" s="20">
        <f t="shared" si="30"/>
        <v>0</v>
      </c>
      <c r="I354" s="22">
        <f t="shared" si="31"/>
        <v>62.38</v>
      </c>
      <c r="J354" s="22">
        <f t="shared" si="32"/>
        <v>62.38</v>
      </c>
      <c r="K354" s="18">
        <f t="shared" si="33"/>
        <v>1955800.1400000001</v>
      </c>
      <c r="L354" s="18">
        <f t="shared" si="34"/>
        <v>4889344.4000000004</v>
      </c>
      <c r="M354" s="19"/>
    </row>
    <row r="355" spans="1:13" ht="15" customHeight="1">
      <c r="A355" s="20">
        <f t="shared" si="35"/>
        <v>347</v>
      </c>
      <c r="B355" s="20" t="s">
        <v>713</v>
      </c>
      <c r="C355" s="21" t="s">
        <v>714</v>
      </c>
      <c r="D355" s="23">
        <v>31123</v>
      </c>
      <c r="E355" s="23">
        <v>77804</v>
      </c>
      <c r="F355" s="24">
        <v>26.21</v>
      </c>
      <c r="G355" s="17"/>
      <c r="H355" s="20">
        <f t="shared" si="30"/>
        <v>0</v>
      </c>
      <c r="I355" s="22">
        <f t="shared" si="31"/>
        <v>26.21</v>
      </c>
      <c r="J355" s="22">
        <f t="shared" si="32"/>
        <v>26.21</v>
      </c>
      <c r="K355" s="18">
        <f t="shared" si="33"/>
        <v>815733.83000000007</v>
      </c>
      <c r="L355" s="18">
        <f t="shared" si="34"/>
        <v>2039242.84</v>
      </c>
      <c r="M355" s="19"/>
    </row>
    <row r="356" spans="1:13" ht="15" customHeight="1">
      <c r="A356" s="20">
        <f t="shared" si="35"/>
        <v>348</v>
      </c>
      <c r="B356" s="20" t="s">
        <v>715</v>
      </c>
      <c r="C356" s="21" t="s">
        <v>716</v>
      </c>
      <c r="D356" s="23">
        <v>31103</v>
      </c>
      <c r="E356" s="23">
        <v>77756</v>
      </c>
      <c r="F356" s="24">
        <v>13.61</v>
      </c>
      <c r="G356" s="17"/>
      <c r="H356" s="20">
        <f t="shared" si="30"/>
        <v>0</v>
      </c>
      <c r="I356" s="22">
        <f t="shared" si="31"/>
        <v>13.61</v>
      </c>
      <c r="J356" s="22">
        <f t="shared" si="32"/>
        <v>13.61</v>
      </c>
      <c r="K356" s="18">
        <f t="shared" si="33"/>
        <v>423311.82999999996</v>
      </c>
      <c r="L356" s="18">
        <f t="shared" si="34"/>
        <v>1058259.1599999999</v>
      </c>
      <c r="M356" s="19"/>
    </row>
    <row r="357" spans="1:13" ht="15" customHeight="1">
      <c r="A357" s="20">
        <f t="shared" si="35"/>
        <v>349</v>
      </c>
      <c r="B357" s="20" t="s">
        <v>717</v>
      </c>
      <c r="C357" s="21" t="s">
        <v>718</v>
      </c>
      <c r="D357" s="23">
        <v>31060</v>
      </c>
      <c r="E357" s="23">
        <v>77646</v>
      </c>
      <c r="F357" s="24">
        <v>95.43</v>
      </c>
      <c r="G357" s="17"/>
      <c r="H357" s="20">
        <f t="shared" si="30"/>
        <v>0</v>
      </c>
      <c r="I357" s="22">
        <f t="shared" si="31"/>
        <v>95.43</v>
      </c>
      <c r="J357" s="22">
        <f t="shared" si="32"/>
        <v>95.43</v>
      </c>
      <c r="K357" s="18">
        <f t="shared" si="33"/>
        <v>2964055.8000000003</v>
      </c>
      <c r="L357" s="18">
        <f t="shared" si="34"/>
        <v>7409757.7800000003</v>
      </c>
      <c r="M357" s="19"/>
    </row>
    <row r="358" spans="1:13" ht="15" customHeight="1">
      <c r="A358" s="20">
        <f t="shared" si="35"/>
        <v>350</v>
      </c>
      <c r="B358" s="20" t="s">
        <v>719</v>
      </c>
      <c r="C358" s="21" t="s">
        <v>720</v>
      </c>
      <c r="D358" s="23">
        <v>30399</v>
      </c>
      <c r="E358" s="23">
        <v>75994</v>
      </c>
      <c r="F358" s="24">
        <v>525.54</v>
      </c>
      <c r="G358" s="17"/>
      <c r="H358" s="20">
        <f t="shared" si="30"/>
        <v>0</v>
      </c>
      <c r="I358" s="22">
        <f t="shared" si="31"/>
        <v>525.54</v>
      </c>
      <c r="J358" s="22">
        <f t="shared" si="32"/>
        <v>525.54</v>
      </c>
      <c r="K358" s="18">
        <f t="shared" si="33"/>
        <v>15975890.459999999</v>
      </c>
      <c r="L358" s="18">
        <f t="shared" si="34"/>
        <v>39937886.759999998</v>
      </c>
      <c r="M358" s="19"/>
    </row>
    <row r="359" spans="1:13" ht="15" customHeight="1">
      <c r="A359" s="20">
        <f t="shared" si="35"/>
        <v>351</v>
      </c>
      <c r="B359" s="20" t="s">
        <v>721</v>
      </c>
      <c r="C359" s="21" t="s">
        <v>722</v>
      </c>
      <c r="D359" s="23">
        <v>29710</v>
      </c>
      <c r="E359" s="23">
        <v>74271</v>
      </c>
      <c r="F359" s="24">
        <v>6.71</v>
      </c>
      <c r="G359" s="17"/>
      <c r="H359" s="20">
        <f t="shared" si="30"/>
        <v>0</v>
      </c>
      <c r="I359" s="22">
        <f t="shared" si="31"/>
        <v>6.71</v>
      </c>
      <c r="J359" s="22">
        <f t="shared" si="32"/>
        <v>6.71</v>
      </c>
      <c r="K359" s="18">
        <f t="shared" si="33"/>
        <v>199354.1</v>
      </c>
      <c r="L359" s="18">
        <f t="shared" si="34"/>
        <v>498358.41</v>
      </c>
      <c r="M359" s="19"/>
    </row>
    <row r="360" spans="1:13" ht="15" customHeight="1">
      <c r="A360" s="20">
        <f t="shared" si="35"/>
        <v>352</v>
      </c>
      <c r="B360" s="20" t="s">
        <v>723</v>
      </c>
      <c r="C360" s="21" t="s">
        <v>724</v>
      </c>
      <c r="D360" s="23">
        <v>29059</v>
      </c>
      <c r="E360" s="23">
        <v>72641</v>
      </c>
      <c r="F360" s="24">
        <v>319.97000000000003</v>
      </c>
      <c r="G360" s="17"/>
      <c r="H360" s="20">
        <f t="shared" si="30"/>
        <v>0</v>
      </c>
      <c r="I360" s="22">
        <f t="shared" si="31"/>
        <v>319.97000000000003</v>
      </c>
      <c r="J360" s="22">
        <f t="shared" si="32"/>
        <v>319.97000000000003</v>
      </c>
      <c r="K360" s="18">
        <f t="shared" si="33"/>
        <v>9298008.2300000004</v>
      </c>
      <c r="L360" s="18">
        <f t="shared" si="34"/>
        <v>23242940.770000003</v>
      </c>
      <c r="M360" s="19"/>
    </row>
    <row r="361" spans="1:13" ht="15" customHeight="1">
      <c r="A361" s="20">
        <f t="shared" si="35"/>
        <v>353</v>
      </c>
      <c r="B361" s="20" t="s">
        <v>725</v>
      </c>
      <c r="C361" s="21" t="s">
        <v>726</v>
      </c>
      <c r="D361" s="23">
        <v>28913</v>
      </c>
      <c r="E361" s="23">
        <v>72280</v>
      </c>
      <c r="F361" s="24">
        <v>2.68</v>
      </c>
      <c r="G361" s="17"/>
      <c r="H361" s="20">
        <f t="shared" si="30"/>
        <v>0</v>
      </c>
      <c r="I361" s="22">
        <f t="shared" si="31"/>
        <v>2.68</v>
      </c>
      <c r="J361" s="22">
        <f t="shared" si="32"/>
        <v>2.68</v>
      </c>
      <c r="K361" s="18">
        <f t="shared" si="33"/>
        <v>77486.840000000011</v>
      </c>
      <c r="L361" s="18">
        <f t="shared" si="34"/>
        <v>193710.40000000002</v>
      </c>
      <c r="M361" s="19"/>
    </row>
    <row r="362" spans="1:13" ht="15" customHeight="1">
      <c r="A362" s="20">
        <f t="shared" si="35"/>
        <v>354</v>
      </c>
      <c r="B362" s="20" t="s">
        <v>727</v>
      </c>
      <c r="C362" s="21" t="s">
        <v>728</v>
      </c>
      <c r="D362" s="23">
        <v>28763</v>
      </c>
      <c r="E362" s="23">
        <v>71906</v>
      </c>
      <c r="F362" s="24">
        <v>18.87</v>
      </c>
      <c r="G362" s="17"/>
      <c r="H362" s="20">
        <f t="shared" si="30"/>
        <v>0</v>
      </c>
      <c r="I362" s="22">
        <f t="shared" si="31"/>
        <v>18.87</v>
      </c>
      <c r="J362" s="22">
        <f t="shared" si="32"/>
        <v>18.87</v>
      </c>
      <c r="K362" s="18">
        <f t="shared" si="33"/>
        <v>542757.81000000006</v>
      </c>
      <c r="L362" s="18">
        <f t="shared" si="34"/>
        <v>1356866.22</v>
      </c>
      <c r="M362" s="19"/>
    </row>
    <row r="363" spans="1:13" ht="15" customHeight="1">
      <c r="A363" s="20">
        <f t="shared" si="35"/>
        <v>355</v>
      </c>
      <c r="B363" s="20" t="s">
        <v>729</v>
      </c>
      <c r="C363" s="21" t="s">
        <v>730</v>
      </c>
      <c r="D363" s="23">
        <v>28293</v>
      </c>
      <c r="E363" s="23">
        <v>70728</v>
      </c>
      <c r="F363" s="24">
        <v>413.65</v>
      </c>
      <c r="G363" s="17"/>
      <c r="H363" s="20">
        <f t="shared" si="30"/>
        <v>0</v>
      </c>
      <c r="I363" s="22">
        <f t="shared" si="31"/>
        <v>413.65</v>
      </c>
      <c r="J363" s="22">
        <f t="shared" si="32"/>
        <v>413.65</v>
      </c>
      <c r="K363" s="18">
        <f t="shared" si="33"/>
        <v>11703399.449999999</v>
      </c>
      <c r="L363" s="18">
        <f t="shared" si="34"/>
        <v>29256637.199999999</v>
      </c>
      <c r="M363" s="19"/>
    </row>
    <row r="364" spans="1:13" ht="15" customHeight="1">
      <c r="A364" s="20">
        <f t="shared" si="35"/>
        <v>356</v>
      </c>
      <c r="B364" s="20" t="s">
        <v>731</v>
      </c>
      <c r="C364" s="21" t="s">
        <v>732</v>
      </c>
      <c r="D364" s="23">
        <v>27956</v>
      </c>
      <c r="E364" s="23">
        <v>69884</v>
      </c>
      <c r="F364" s="24">
        <v>197.11</v>
      </c>
      <c r="G364" s="17"/>
      <c r="H364" s="20">
        <f t="shared" si="30"/>
        <v>0</v>
      </c>
      <c r="I364" s="22">
        <f t="shared" si="31"/>
        <v>197.11</v>
      </c>
      <c r="J364" s="22">
        <f t="shared" si="32"/>
        <v>197.11</v>
      </c>
      <c r="K364" s="18">
        <f t="shared" si="33"/>
        <v>5510407.1600000001</v>
      </c>
      <c r="L364" s="18">
        <f t="shared" si="34"/>
        <v>13774835.24</v>
      </c>
      <c r="M364" s="19"/>
    </row>
    <row r="365" spans="1:13" ht="15" customHeight="1">
      <c r="A365" s="20">
        <f t="shared" si="35"/>
        <v>357</v>
      </c>
      <c r="B365" s="20" t="s">
        <v>733</v>
      </c>
      <c r="C365" s="21" t="s">
        <v>734</v>
      </c>
      <c r="D365" s="23">
        <v>27149</v>
      </c>
      <c r="E365" s="23">
        <v>67867</v>
      </c>
      <c r="F365" s="24">
        <v>501.98</v>
      </c>
      <c r="G365" s="17"/>
      <c r="H365" s="20">
        <f t="shared" si="30"/>
        <v>0</v>
      </c>
      <c r="I365" s="22">
        <f t="shared" si="31"/>
        <v>501.98</v>
      </c>
      <c r="J365" s="22">
        <f t="shared" si="32"/>
        <v>501.98</v>
      </c>
      <c r="K365" s="18">
        <f t="shared" si="33"/>
        <v>13628255.020000001</v>
      </c>
      <c r="L365" s="18">
        <f t="shared" si="34"/>
        <v>34067876.660000004</v>
      </c>
      <c r="M365" s="19"/>
    </row>
    <row r="366" spans="1:13" ht="15" customHeight="1">
      <c r="A366" s="20">
        <f t="shared" si="35"/>
        <v>358</v>
      </c>
      <c r="B366" s="20" t="s">
        <v>735</v>
      </c>
      <c r="C366" s="21" t="s">
        <v>736</v>
      </c>
      <c r="D366" s="23">
        <v>26868</v>
      </c>
      <c r="E366" s="23">
        <v>67164</v>
      </c>
      <c r="F366" s="24">
        <v>171.8</v>
      </c>
      <c r="G366" s="17"/>
      <c r="H366" s="20">
        <f t="shared" si="30"/>
        <v>0</v>
      </c>
      <c r="I366" s="22">
        <f t="shared" si="31"/>
        <v>171.8</v>
      </c>
      <c r="J366" s="22">
        <f t="shared" si="32"/>
        <v>171.8</v>
      </c>
      <c r="K366" s="18">
        <f t="shared" si="33"/>
        <v>4615922.4000000004</v>
      </c>
      <c r="L366" s="18">
        <f t="shared" si="34"/>
        <v>11538775.200000001</v>
      </c>
      <c r="M366" s="19"/>
    </row>
    <row r="367" spans="1:13" ht="15" customHeight="1">
      <c r="A367" s="20">
        <f t="shared" si="35"/>
        <v>359</v>
      </c>
      <c r="B367" s="20" t="s">
        <v>737</v>
      </c>
      <c r="C367" s="21" t="s">
        <v>738</v>
      </c>
      <c r="D367" s="23">
        <v>26833</v>
      </c>
      <c r="E367" s="23">
        <v>67077</v>
      </c>
      <c r="F367" s="24">
        <v>356.64</v>
      </c>
      <c r="G367" s="17"/>
      <c r="H367" s="20">
        <f t="shared" si="30"/>
        <v>0</v>
      </c>
      <c r="I367" s="22">
        <f t="shared" si="31"/>
        <v>356.64</v>
      </c>
      <c r="J367" s="22">
        <f t="shared" si="32"/>
        <v>356.64</v>
      </c>
      <c r="K367" s="18">
        <f t="shared" si="33"/>
        <v>9569721.1199999992</v>
      </c>
      <c r="L367" s="18">
        <f t="shared" si="34"/>
        <v>23922341.279999997</v>
      </c>
      <c r="M367" s="19"/>
    </row>
    <row r="368" spans="1:13" ht="15" customHeight="1">
      <c r="A368" s="20">
        <f t="shared" si="35"/>
        <v>360</v>
      </c>
      <c r="B368" s="20" t="s">
        <v>739</v>
      </c>
      <c r="C368" s="21" t="s">
        <v>740</v>
      </c>
      <c r="D368" s="23">
        <v>25910</v>
      </c>
      <c r="E368" s="23">
        <v>64768</v>
      </c>
      <c r="F368" s="24">
        <v>238.42</v>
      </c>
      <c r="G368" s="17"/>
      <c r="H368" s="20">
        <f t="shared" si="30"/>
        <v>0</v>
      </c>
      <c r="I368" s="22">
        <f t="shared" si="31"/>
        <v>238.42</v>
      </c>
      <c r="J368" s="22">
        <f t="shared" si="32"/>
        <v>238.42</v>
      </c>
      <c r="K368" s="18">
        <f t="shared" si="33"/>
        <v>6177462.1999999993</v>
      </c>
      <c r="L368" s="18">
        <f t="shared" si="34"/>
        <v>15441986.559999999</v>
      </c>
      <c r="M368" s="19"/>
    </row>
    <row r="369" spans="1:13" ht="15" customHeight="1">
      <c r="A369" s="20">
        <f t="shared" si="35"/>
        <v>361</v>
      </c>
      <c r="B369" s="20" t="s">
        <v>741</v>
      </c>
      <c r="C369" s="21" t="s">
        <v>742</v>
      </c>
      <c r="D369" s="23">
        <v>25892</v>
      </c>
      <c r="E369" s="23">
        <v>64726</v>
      </c>
      <c r="F369" s="24">
        <v>21.13</v>
      </c>
      <c r="G369" s="17"/>
      <c r="H369" s="20">
        <f t="shared" si="30"/>
        <v>0</v>
      </c>
      <c r="I369" s="22">
        <f t="shared" si="31"/>
        <v>21.13</v>
      </c>
      <c r="J369" s="22">
        <f t="shared" si="32"/>
        <v>21.13</v>
      </c>
      <c r="K369" s="18">
        <f t="shared" si="33"/>
        <v>547097.96</v>
      </c>
      <c r="L369" s="18">
        <f t="shared" si="34"/>
        <v>1367660.38</v>
      </c>
      <c r="M369" s="19"/>
    </row>
    <row r="370" spans="1:13" ht="15" customHeight="1">
      <c r="A370" s="20">
        <f t="shared" si="35"/>
        <v>362</v>
      </c>
      <c r="B370" s="20" t="s">
        <v>743</v>
      </c>
      <c r="C370" s="21" t="s">
        <v>744</v>
      </c>
      <c r="D370" s="23">
        <v>25871</v>
      </c>
      <c r="E370" s="23">
        <v>64673</v>
      </c>
      <c r="F370" s="24">
        <v>126.25</v>
      </c>
      <c r="G370" s="17"/>
      <c r="H370" s="20">
        <f t="shared" si="30"/>
        <v>0</v>
      </c>
      <c r="I370" s="22">
        <f t="shared" si="31"/>
        <v>126.25</v>
      </c>
      <c r="J370" s="22">
        <f t="shared" si="32"/>
        <v>126.25</v>
      </c>
      <c r="K370" s="18">
        <f t="shared" si="33"/>
        <v>3266213.75</v>
      </c>
      <c r="L370" s="18">
        <f t="shared" si="34"/>
        <v>8164966.25</v>
      </c>
      <c r="M370" s="19"/>
    </row>
    <row r="371" spans="1:13" ht="15" customHeight="1">
      <c r="A371" s="20">
        <f t="shared" si="35"/>
        <v>363</v>
      </c>
      <c r="B371" s="20" t="s">
        <v>745</v>
      </c>
      <c r="C371" s="21" t="s">
        <v>746</v>
      </c>
      <c r="D371" s="23">
        <v>25031</v>
      </c>
      <c r="E371" s="23">
        <v>62572</v>
      </c>
      <c r="F371" s="24">
        <v>457.05</v>
      </c>
      <c r="G371" s="17"/>
      <c r="H371" s="20">
        <f t="shared" si="30"/>
        <v>0</v>
      </c>
      <c r="I371" s="22">
        <f t="shared" si="31"/>
        <v>457.05</v>
      </c>
      <c r="J371" s="22">
        <f t="shared" si="32"/>
        <v>457.05</v>
      </c>
      <c r="K371" s="18">
        <f t="shared" si="33"/>
        <v>11440418.550000001</v>
      </c>
      <c r="L371" s="18">
        <f t="shared" si="34"/>
        <v>28598532.600000001</v>
      </c>
      <c r="M371" s="19"/>
    </row>
    <row r="372" spans="1:13" ht="15" customHeight="1">
      <c r="A372" s="20">
        <f t="shared" si="35"/>
        <v>364</v>
      </c>
      <c r="B372" s="20" t="s">
        <v>747</v>
      </c>
      <c r="C372" s="21" t="s">
        <v>748</v>
      </c>
      <c r="D372" s="23">
        <v>24911</v>
      </c>
      <c r="E372" s="23">
        <v>62274</v>
      </c>
      <c r="F372" s="24">
        <v>525.94000000000005</v>
      </c>
      <c r="G372" s="17"/>
      <c r="H372" s="20">
        <f t="shared" si="30"/>
        <v>0</v>
      </c>
      <c r="I372" s="22">
        <f t="shared" si="31"/>
        <v>525.94000000000005</v>
      </c>
      <c r="J372" s="22">
        <f t="shared" si="32"/>
        <v>525.94000000000005</v>
      </c>
      <c r="K372" s="18">
        <f t="shared" si="33"/>
        <v>13101691.340000002</v>
      </c>
      <c r="L372" s="18">
        <f t="shared" si="34"/>
        <v>32752387.560000002</v>
      </c>
      <c r="M372" s="19"/>
    </row>
    <row r="373" spans="1:13" ht="15" customHeight="1">
      <c r="A373" s="20">
        <f t="shared" si="35"/>
        <v>365</v>
      </c>
      <c r="B373" s="20" t="s">
        <v>749</v>
      </c>
      <c r="C373" s="21" t="s">
        <v>750</v>
      </c>
      <c r="D373" s="23">
        <v>24314</v>
      </c>
      <c r="E373" s="23">
        <v>60779</v>
      </c>
      <c r="F373" s="24">
        <v>20.41</v>
      </c>
      <c r="G373" s="17"/>
      <c r="H373" s="20">
        <f t="shared" si="30"/>
        <v>0</v>
      </c>
      <c r="I373" s="22">
        <f t="shared" si="31"/>
        <v>20.41</v>
      </c>
      <c r="J373" s="22">
        <f t="shared" si="32"/>
        <v>20.41</v>
      </c>
      <c r="K373" s="18">
        <f t="shared" si="33"/>
        <v>496248.74</v>
      </c>
      <c r="L373" s="18">
        <f t="shared" si="34"/>
        <v>1240499.3899999999</v>
      </c>
      <c r="M373" s="19"/>
    </row>
    <row r="374" spans="1:13" ht="15" customHeight="1">
      <c r="A374" s="20">
        <f t="shared" si="35"/>
        <v>366</v>
      </c>
      <c r="B374" s="20" t="s">
        <v>751</v>
      </c>
      <c r="C374" s="21" t="s">
        <v>752</v>
      </c>
      <c r="D374" s="23">
        <v>24180</v>
      </c>
      <c r="E374" s="23">
        <v>60446</v>
      </c>
      <c r="F374" s="24">
        <v>105.42</v>
      </c>
      <c r="G374" s="17"/>
      <c r="H374" s="20">
        <f t="shared" si="30"/>
        <v>0</v>
      </c>
      <c r="I374" s="22">
        <f t="shared" si="31"/>
        <v>105.42</v>
      </c>
      <c r="J374" s="22">
        <f t="shared" si="32"/>
        <v>105.42</v>
      </c>
      <c r="K374" s="18">
        <f t="shared" si="33"/>
        <v>2549055.6</v>
      </c>
      <c r="L374" s="18">
        <f t="shared" si="34"/>
        <v>6372217.3200000003</v>
      </c>
      <c r="M374" s="19"/>
    </row>
    <row r="375" spans="1:13" ht="15" customHeight="1">
      <c r="A375" s="20">
        <f t="shared" si="35"/>
        <v>367</v>
      </c>
      <c r="B375" s="20" t="s">
        <v>753</v>
      </c>
      <c r="C375" s="21" t="s">
        <v>754</v>
      </c>
      <c r="D375" s="23">
        <v>24126</v>
      </c>
      <c r="E375" s="23">
        <v>60311</v>
      </c>
      <c r="F375" s="24">
        <v>62.01</v>
      </c>
      <c r="G375" s="17"/>
      <c r="H375" s="20">
        <f t="shared" si="30"/>
        <v>0</v>
      </c>
      <c r="I375" s="22">
        <f t="shared" si="31"/>
        <v>62.01</v>
      </c>
      <c r="J375" s="22">
        <f t="shared" si="32"/>
        <v>62.01</v>
      </c>
      <c r="K375" s="18">
        <f t="shared" si="33"/>
        <v>1496053.26</v>
      </c>
      <c r="L375" s="18">
        <f t="shared" si="34"/>
        <v>3739885.11</v>
      </c>
      <c r="M375" s="19"/>
    </row>
    <row r="376" spans="1:13" ht="15" customHeight="1">
      <c r="A376" s="20">
        <f t="shared" si="35"/>
        <v>368</v>
      </c>
      <c r="B376" s="20" t="s">
        <v>755</v>
      </c>
      <c r="C376" s="21" t="s">
        <v>756</v>
      </c>
      <c r="D376" s="23">
        <v>24076</v>
      </c>
      <c r="E376" s="23">
        <v>60186</v>
      </c>
      <c r="F376" s="24">
        <v>174.74</v>
      </c>
      <c r="G376" s="17"/>
      <c r="H376" s="20">
        <f t="shared" si="30"/>
        <v>0</v>
      </c>
      <c r="I376" s="22">
        <f t="shared" si="31"/>
        <v>174.74</v>
      </c>
      <c r="J376" s="22">
        <f t="shared" si="32"/>
        <v>174.74</v>
      </c>
      <c r="K376" s="18">
        <f t="shared" si="33"/>
        <v>4207040.24</v>
      </c>
      <c r="L376" s="18">
        <f t="shared" si="34"/>
        <v>10516901.640000001</v>
      </c>
      <c r="M376" s="19"/>
    </row>
    <row r="377" spans="1:13" ht="15" customHeight="1">
      <c r="A377" s="20">
        <f t="shared" si="35"/>
        <v>369</v>
      </c>
      <c r="B377" s="20" t="s">
        <v>757</v>
      </c>
      <c r="C377" s="21" t="s">
        <v>758</v>
      </c>
      <c r="D377" s="23">
        <v>23608</v>
      </c>
      <c r="E377" s="23">
        <v>59011</v>
      </c>
      <c r="F377" s="24">
        <v>339.21</v>
      </c>
      <c r="G377" s="17"/>
      <c r="H377" s="20">
        <f t="shared" si="30"/>
        <v>0</v>
      </c>
      <c r="I377" s="22">
        <f t="shared" si="31"/>
        <v>339.21</v>
      </c>
      <c r="J377" s="22">
        <f t="shared" si="32"/>
        <v>339.21</v>
      </c>
      <c r="K377" s="18">
        <f t="shared" si="33"/>
        <v>8008069.6799999997</v>
      </c>
      <c r="L377" s="18">
        <f t="shared" si="34"/>
        <v>20017121.309999999</v>
      </c>
      <c r="M377" s="19"/>
    </row>
    <row r="378" spans="1:13" ht="15" customHeight="1">
      <c r="A378" s="20">
        <f t="shared" si="35"/>
        <v>370</v>
      </c>
      <c r="B378" s="20" t="s">
        <v>759</v>
      </c>
      <c r="C378" s="21" t="s">
        <v>760</v>
      </c>
      <c r="D378" s="23">
        <v>23481</v>
      </c>
      <c r="E378" s="23">
        <v>58699</v>
      </c>
      <c r="F378" s="24">
        <v>79.66</v>
      </c>
      <c r="G378" s="17"/>
      <c r="H378" s="20">
        <f t="shared" si="30"/>
        <v>0</v>
      </c>
      <c r="I378" s="22">
        <f t="shared" si="31"/>
        <v>79.66</v>
      </c>
      <c r="J378" s="22">
        <f t="shared" si="32"/>
        <v>79.66</v>
      </c>
      <c r="K378" s="18">
        <f t="shared" si="33"/>
        <v>1870496.46</v>
      </c>
      <c r="L378" s="18">
        <f t="shared" si="34"/>
        <v>4675962.34</v>
      </c>
      <c r="M378" s="19"/>
    </row>
    <row r="379" spans="1:13" ht="15" customHeight="1">
      <c r="A379" s="20">
        <f t="shared" si="35"/>
        <v>371</v>
      </c>
      <c r="B379" s="20" t="s">
        <v>761</v>
      </c>
      <c r="C379" s="21" t="s">
        <v>762</v>
      </c>
      <c r="D379" s="23">
        <v>23444</v>
      </c>
      <c r="E379" s="23">
        <v>58609</v>
      </c>
      <c r="F379" s="24">
        <v>56.97</v>
      </c>
      <c r="G379" s="17"/>
      <c r="H379" s="20">
        <f t="shared" si="30"/>
        <v>0</v>
      </c>
      <c r="I379" s="22">
        <f t="shared" si="31"/>
        <v>56.97</v>
      </c>
      <c r="J379" s="22">
        <f t="shared" si="32"/>
        <v>56.97</v>
      </c>
      <c r="K379" s="18">
        <f t="shared" si="33"/>
        <v>1335604.68</v>
      </c>
      <c r="L379" s="18">
        <f t="shared" si="34"/>
        <v>3338954.73</v>
      </c>
      <c r="M379" s="19"/>
    </row>
    <row r="380" spans="1:13" ht="15" customHeight="1">
      <c r="A380" s="20">
        <f t="shared" si="35"/>
        <v>372</v>
      </c>
      <c r="B380" s="20" t="s">
        <v>763</v>
      </c>
      <c r="C380" s="21" t="s">
        <v>764</v>
      </c>
      <c r="D380" s="23">
        <v>23371</v>
      </c>
      <c r="E380" s="23">
        <v>58421</v>
      </c>
      <c r="F380" s="24">
        <v>75.5</v>
      </c>
      <c r="G380" s="17"/>
      <c r="H380" s="20">
        <f t="shared" si="30"/>
        <v>0</v>
      </c>
      <c r="I380" s="22">
        <f t="shared" si="31"/>
        <v>75.5</v>
      </c>
      <c r="J380" s="22">
        <f t="shared" si="32"/>
        <v>75.5</v>
      </c>
      <c r="K380" s="18">
        <f t="shared" si="33"/>
        <v>1764510.5</v>
      </c>
      <c r="L380" s="18">
        <f t="shared" si="34"/>
        <v>4410785.5</v>
      </c>
      <c r="M380" s="19"/>
    </row>
    <row r="381" spans="1:13" ht="15" customHeight="1">
      <c r="A381" s="20">
        <f t="shared" si="35"/>
        <v>373</v>
      </c>
      <c r="B381" s="20" t="s">
        <v>765</v>
      </c>
      <c r="C381" s="21" t="s">
        <v>766</v>
      </c>
      <c r="D381" s="23">
        <v>23315</v>
      </c>
      <c r="E381" s="23">
        <v>58283</v>
      </c>
      <c r="F381" s="24">
        <v>242.11</v>
      </c>
      <c r="G381" s="17"/>
      <c r="H381" s="20">
        <f t="shared" si="30"/>
        <v>0</v>
      </c>
      <c r="I381" s="22">
        <f t="shared" si="31"/>
        <v>242.11</v>
      </c>
      <c r="J381" s="22">
        <f t="shared" si="32"/>
        <v>242.11</v>
      </c>
      <c r="K381" s="18">
        <f t="shared" si="33"/>
        <v>5644794.6500000004</v>
      </c>
      <c r="L381" s="18">
        <f t="shared" si="34"/>
        <v>14110897.130000001</v>
      </c>
      <c r="M381" s="19"/>
    </row>
    <row r="382" spans="1:13" ht="15" customHeight="1">
      <c r="A382" s="20">
        <f t="shared" si="35"/>
        <v>374</v>
      </c>
      <c r="B382" s="20" t="s">
        <v>767</v>
      </c>
      <c r="C382" s="21" t="s">
        <v>768</v>
      </c>
      <c r="D382" s="23">
        <v>23007</v>
      </c>
      <c r="E382" s="23">
        <v>57515</v>
      </c>
      <c r="F382" s="24">
        <v>96.94</v>
      </c>
      <c r="G382" s="17"/>
      <c r="H382" s="20">
        <f t="shared" si="30"/>
        <v>0</v>
      </c>
      <c r="I382" s="22">
        <f t="shared" si="31"/>
        <v>96.94</v>
      </c>
      <c r="J382" s="22">
        <f t="shared" si="32"/>
        <v>96.94</v>
      </c>
      <c r="K382" s="18">
        <f t="shared" si="33"/>
        <v>2230298.58</v>
      </c>
      <c r="L382" s="18">
        <f t="shared" si="34"/>
        <v>5575504.0999999996</v>
      </c>
      <c r="M382" s="19"/>
    </row>
    <row r="383" spans="1:13" ht="15" customHeight="1">
      <c r="A383" s="20">
        <f t="shared" si="35"/>
        <v>375</v>
      </c>
      <c r="B383" s="20" t="s">
        <v>769</v>
      </c>
      <c r="C383" s="21" t="s">
        <v>770</v>
      </c>
      <c r="D383" s="23">
        <v>22928</v>
      </c>
      <c r="E383" s="23">
        <v>57316</v>
      </c>
      <c r="F383" s="24">
        <v>60.49</v>
      </c>
      <c r="G383" s="17"/>
      <c r="H383" s="20">
        <f t="shared" si="30"/>
        <v>0</v>
      </c>
      <c r="I383" s="22">
        <f t="shared" si="31"/>
        <v>60.49</v>
      </c>
      <c r="J383" s="22">
        <f t="shared" si="32"/>
        <v>60.49</v>
      </c>
      <c r="K383" s="18">
        <f t="shared" si="33"/>
        <v>1386914.72</v>
      </c>
      <c r="L383" s="18">
        <f t="shared" si="34"/>
        <v>3467044.8400000003</v>
      </c>
      <c r="M383" s="19"/>
    </row>
    <row r="384" spans="1:13" ht="15" customHeight="1">
      <c r="A384" s="20">
        <f t="shared" si="35"/>
        <v>376</v>
      </c>
      <c r="B384" s="20" t="s">
        <v>771</v>
      </c>
      <c r="C384" s="21" t="s">
        <v>772</v>
      </c>
      <c r="D384" s="23">
        <v>22670</v>
      </c>
      <c r="E384" s="23">
        <v>56674</v>
      </c>
      <c r="F384" s="24">
        <v>7.88</v>
      </c>
      <c r="G384" s="17"/>
      <c r="H384" s="20">
        <f t="shared" si="30"/>
        <v>0</v>
      </c>
      <c r="I384" s="22">
        <f t="shared" si="31"/>
        <v>7.88</v>
      </c>
      <c r="J384" s="22">
        <f t="shared" si="32"/>
        <v>7.88</v>
      </c>
      <c r="K384" s="18">
        <f t="shared" si="33"/>
        <v>178639.6</v>
      </c>
      <c r="L384" s="18">
        <f t="shared" si="34"/>
        <v>446591.12</v>
      </c>
      <c r="M384" s="19"/>
    </row>
    <row r="385" spans="1:13" ht="15" customHeight="1">
      <c r="A385" s="20">
        <f t="shared" si="35"/>
        <v>377</v>
      </c>
      <c r="B385" s="20" t="s">
        <v>773</v>
      </c>
      <c r="C385" s="21" t="s">
        <v>774</v>
      </c>
      <c r="D385" s="23">
        <v>22621</v>
      </c>
      <c r="E385" s="23">
        <v>56545</v>
      </c>
      <c r="F385" s="24">
        <v>107.62</v>
      </c>
      <c r="G385" s="17"/>
      <c r="H385" s="20">
        <f t="shared" si="30"/>
        <v>0</v>
      </c>
      <c r="I385" s="22">
        <f t="shared" si="31"/>
        <v>107.62</v>
      </c>
      <c r="J385" s="22">
        <f t="shared" si="32"/>
        <v>107.62</v>
      </c>
      <c r="K385" s="18">
        <f t="shared" si="33"/>
        <v>2434472.02</v>
      </c>
      <c r="L385" s="18">
        <f t="shared" si="34"/>
        <v>6085372.9000000004</v>
      </c>
      <c r="M385" s="19"/>
    </row>
    <row r="386" spans="1:13" ht="15" customHeight="1">
      <c r="A386" s="20">
        <f t="shared" si="35"/>
        <v>378</v>
      </c>
      <c r="B386" s="20" t="s">
        <v>775</v>
      </c>
      <c r="C386" s="21" t="s">
        <v>776</v>
      </c>
      <c r="D386" s="23">
        <v>21905</v>
      </c>
      <c r="E386" s="23">
        <v>54755</v>
      </c>
      <c r="F386" s="24">
        <v>339.93</v>
      </c>
      <c r="G386" s="17"/>
      <c r="H386" s="20">
        <f t="shared" si="30"/>
        <v>0</v>
      </c>
      <c r="I386" s="22">
        <f t="shared" si="31"/>
        <v>339.93</v>
      </c>
      <c r="J386" s="22">
        <f t="shared" si="32"/>
        <v>339.93</v>
      </c>
      <c r="K386" s="18">
        <f t="shared" si="33"/>
        <v>7446166.6500000004</v>
      </c>
      <c r="L386" s="18">
        <f t="shared" si="34"/>
        <v>18612867.150000002</v>
      </c>
      <c r="M386" s="19"/>
    </row>
    <row r="387" spans="1:13" ht="15" customHeight="1">
      <c r="A387" s="20">
        <f t="shared" si="35"/>
        <v>379</v>
      </c>
      <c r="B387" s="20" t="s">
        <v>777</v>
      </c>
      <c r="C387" s="21" t="s">
        <v>778</v>
      </c>
      <c r="D387" s="23">
        <v>21840</v>
      </c>
      <c r="E387" s="23">
        <v>54599</v>
      </c>
      <c r="F387" s="24">
        <v>245.06</v>
      </c>
      <c r="G387" s="17"/>
      <c r="H387" s="20">
        <f t="shared" si="30"/>
        <v>0</v>
      </c>
      <c r="I387" s="22">
        <f t="shared" si="31"/>
        <v>245.06</v>
      </c>
      <c r="J387" s="22">
        <f t="shared" si="32"/>
        <v>245.06</v>
      </c>
      <c r="K387" s="18">
        <f t="shared" si="33"/>
        <v>5352110.4000000004</v>
      </c>
      <c r="L387" s="18">
        <f t="shared" si="34"/>
        <v>13380030.939999999</v>
      </c>
      <c r="M387" s="19"/>
    </row>
    <row r="388" spans="1:13" ht="15" customHeight="1">
      <c r="A388" s="20">
        <f t="shared" si="35"/>
        <v>380</v>
      </c>
      <c r="B388" s="20" t="s">
        <v>779</v>
      </c>
      <c r="C388" s="21" t="s">
        <v>780</v>
      </c>
      <c r="D388" s="23">
        <v>21646</v>
      </c>
      <c r="E388" s="23">
        <v>54112</v>
      </c>
      <c r="F388" s="24">
        <v>22.37</v>
      </c>
      <c r="G388" s="17"/>
      <c r="H388" s="20">
        <f t="shared" si="30"/>
        <v>0</v>
      </c>
      <c r="I388" s="22">
        <f t="shared" si="31"/>
        <v>22.37</v>
      </c>
      <c r="J388" s="22">
        <f t="shared" si="32"/>
        <v>22.37</v>
      </c>
      <c r="K388" s="18">
        <f t="shared" si="33"/>
        <v>484221.02</v>
      </c>
      <c r="L388" s="18">
        <f t="shared" si="34"/>
        <v>1210485.44</v>
      </c>
      <c r="M388" s="19"/>
    </row>
    <row r="389" spans="1:13" ht="15" customHeight="1">
      <c r="A389" s="20">
        <f t="shared" si="35"/>
        <v>381</v>
      </c>
      <c r="B389" s="20" t="s">
        <v>781</v>
      </c>
      <c r="C389" s="21" t="s">
        <v>782</v>
      </c>
      <c r="D389" s="23">
        <v>21359</v>
      </c>
      <c r="E389" s="23">
        <v>53393</v>
      </c>
      <c r="F389" s="24">
        <v>38.89</v>
      </c>
      <c r="G389" s="17"/>
      <c r="H389" s="20">
        <f t="shared" si="30"/>
        <v>0</v>
      </c>
      <c r="I389" s="22">
        <f t="shared" si="31"/>
        <v>38.89</v>
      </c>
      <c r="J389" s="22">
        <f t="shared" si="32"/>
        <v>38.89</v>
      </c>
      <c r="K389" s="18">
        <f t="shared" si="33"/>
        <v>830651.51</v>
      </c>
      <c r="L389" s="18">
        <f t="shared" si="34"/>
        <v>2076453.77</v>
      </c>
      <c r="M389" s="19"/>
    </row>
    <row r="390" spans="1:13" ht="15" customHeight="1">
      <c r="A390" s="20">
        <f t="shared" si="35"/>
        <v>382</v>
      </c>
      <c r="B390" s="20" t="s">
        <v>783</v>
      </c>
      <c r="C390" s="21" t="s">
        <v>784</v>
      </c>
      <c r="D390" s="23">
        <v>21352</v>
      </c>
      <c r="E390" s="23">
        <v>53375</v>
      </c>
      <c r="F390" s="24">
        <v>3859.48</v>
      </c>
      <c r="G390" s="17"/>
      <c r="H390" s="20">
        <f t="shared" si="30"/>
        <v>0</v>
      </c>
      <c r="I390" s="22">
        <f t="shared" si="31"/>
        <v>3859.48</v>
      </c>
      <c r="J390" s="22">
        <f t="shared" si="32"/>
        <v>3859.48</v>
      </c>
      <c r="K390" s="18">
        <f t="shared" si="33"/>
        <v>82407616.959999993</v>
      </c>
      <c r="L390" s="18">
        <f t="shared" si="34"/>
        <v>205999745</v>
      </c>
      <c r="M390" s="19"/>
    </row>
    <row r="391" spans="1:13" ht="15" customHeight="1">
      <c r="A391" s="20">
        <f t="shared" si="35"/>
        <v>383</v>
      </c>
      <c r="B391" s="20" t="s">
        <v>785</v>
      </c>
      <c r="C391" s="21" t="s">
        <v>786</v>
      </c>
      <c r="D391" s="23">
        <v>21217</v>
      </c>
      <c r="E391" s="23">
        <v>53036</v>
      </c>
      <c r="F391" s="24">
        <v>171.44</v>
      </c>
      <c r="G391" s="17"/>
      <c r="H391" s="20">
        <f t="shared" si="30"/>
        <v>0</v>
      </c>
      <c r="I391" s="22">
        <f t="shared" si="31"/>
        <v>171.44</v>
      </c>
      <c r="J391" s="22">
        <f t="shared" si="32"/>
        <v>171.44</v>
      </c>
      <c r="K391" s="18">
        <f t="shared" si="33"/>
        <v>3637442.48</v>
      </c>
      <c r="L391" s="18">
        <f t="shared" si="34"/>
        <v>9092491.8399999999</v>
      </c>
      <c r="M391" s="19"/>
    </row>
    <row r="392" spans="1:13" ht="15" customHeight="1">
      <c r="A392" s="20">
        <f t="shared" si="35"/>
        <v>384</v>
      </c>
      <c r="B392" s="20" t="s">
        <v>787</v>
      </c>
      <c r="C392" s="21" t="s">
        <v>788</v>
      </c>
      <c r="D392" s="23">
        <v>21043</v>
      </c>
      <c r="E392" s="23">
        <v>52604</v>
      </c>
      <c r="F392" s="24">
        <v>189.79</v>
      </c>
      <c r="G392" s="17"/>
      <c r="H392" s="20">
        <f t="shared" si="30"/>
        <v>0</v>
      </c>
      <c r="I392" s="22">
        <f t="shared" si="31"/>
        <v>189.79</v>
      </c>
      <c r="J392" s="22">
        <f t="shared" si="32"/>
        <v>189.79</v>
      </c>
      <c r="K392" s="18">
        <f t="shared" si="33"/>
        <v>3993750.9699999997</v>
      </c>
      <c r="L392" s="18">
        <f t="shared" si="34"/>
        <v>9983713.1600000001</v>
      </c>
      <c r="M392" s="19"/>
    </row>
    <row r="393" spans="1:13" ht="15" customHeight="1">
      <c r="A393" s="20">
        <f t="shared" si="35"/>
        <v>385</v>
      </c>
      <c r="B393" s="20" t="s">
        <v>789</v>
      </c>
      <c r="C393" s="21" t="s">
        <v>790</v>
      </c>
      <c r="D393" s="23">
        <v>20532</v>
      </c>
      <c r="E393" s="23">
        <v>51328</v>
      </c>
      <c r="F393" s="24">
        <v>157.68</v>
      </c>
      <c r="G393" s="17"/>
      <c r="H393" s="20">
        <f t="shared" ref="H393:H456" si="36">F393*G393</f>
        <v>0</v>
      </c>
      <c r="I393" s="22">
        <f t="shared" ref="I393:I456" si="37">F393-H393</f>
        <v>157.68</v>
      </c>
      <c r="J393" s="22">
        <f t="shared" ref="J393:J456" si="38">TRUNC(I393,2)</f>
        <v>157.68</v>
      </c>
      <c r="K393" s="18">
        <f t="shared" ref="K393:K456" si="39">D393*J393</f>
        <v>3237485.7600000002</v>
      </c>
      <c r="L393" s="18">
        <f t="shared" ref="L393:L456" si="40">E393*J393</f>
        <v>8093399.04</v>
      </c>
      <c r="M393" s="19"/>
    </row>
    <row r="394" spans="1:13" ht="15" customHeight="1">
      <c r="A394" s="20">
        <f t="shared" si="35"/>
        <v>386</v>
      </c>
      <c r="B394" s="20" t="s">
        <v>791</v>
      </c>
      <c r="C394" s="21" t="s">
        <v>792</v>
      </c>
      <c r="D394" s="23">
        <v>20228</v>
      </c>
      <c r="E394" s="23">
        <v>50564</v>
      </c>
      <c r="F394" s="24">
        <v>69.05</v>
      </c>
      <c r="G394" s="17"/>
      <c r="H394" s="20">
        <f t="shared" si="36"/>
        <v>0</v>
      </c>
      <c r="I394" s="22">
        <f t="shared" si="37"/>
        <v>69.05</v>
      </c>
      <c r="J394" s="22">
        <f t="shared" si="38"/>
        <v>69.05</v>
      </c>
      <c r="K394" s="18">
        <f t="shared" si="39"/>
        <v>1396743.4</v>
      </c>
      <c r="L394" s="18">
        <f t="shared" si="40"/>
        <v>3491444.1999999997</v>
      </c>
      <c r="M394" s="19"/>
    </row>
    <row r="395" spans="1:13" ht="15" customHeight="1">
      <c r="A395" s="20">
        <f t="shared" ref="A395:A458" si="41">A394+1</f>
        <v>387</v>
      </c>
      <c r="B395" s="20" t="s">
        <v>793</v>
      </c>
      <c r="C395" s="21" t="s">
        <v>794</v>
      </c>
      <c r="D395" s="23">
        <v>20119</v>
      </c>
      <c r="E395" s="23">
        <v>50293</v>
      </c>
      <c r="F395" s="24">
        <v>13.12</v>
      </c>
      <c r="G395" s="17"/>
      <c r="H395" s="20">
        <f t="shared" si="36"/>
        <v>0</v>
      </c>
      <c r="I395" s="22">
        <f t="shared" si="37"/>
        <v>13.12</v>
      </c>
      <c r="J395" s="22">
        <f t="shared" si="38"/>
        <v>13.12</v>
      </c>
      <c r="K395" s="18">
        <f t="shared" si="39"/>
        <v>263961.27999999997</v>
      </c>
      <c r="L395" s="18">
        <f t="shared" si="40"/>
        <v>659844.15999999992</v>
      </c>
      <c r="M395" s="19"/>
    </row>
    <row r="396" spans="1:13" ht="15" customHeight="1">
      <c r="A396" s="20">
        <f t="shared" si="41"/>
        <v>388</v>
      </c>
      <c r="B396" s="20" t="s">
        <v>795</v>
      </c>
      <c r="C396" s="21" t="s">
        <v>796</v>
      </c>
      <c r="D396" s="23">
        <v>19940</v>
      </c>
      <c r="E396" s="23">
        <v>49847</v>
      </c>
      <c r="F396" s="24">
        <v>69.430000000000007</v>
      </c>
      <c r="G396" s="17"/>
      <c r="H396" s="20">
        <f t="shared" si="36"/>
        <v>0</v>
      </c>
      <c r="I396" s="22">
        <f t="shared" si="37"/>
        <v>69.430000000000007</v>
      </c>
      <c r="J396" s="22">
        <f t="shared" si="38"/>
        <v>69.430000000000007</v>
      </c>
      <c r="K396" s="18">
        <f t="shared" si="39"/>
        <v>1384434.2000000002</v>
      </c>
      <c r="L396" s="18">
        <f t="shared" si="40"/>
        <v>3460877.2100000004</v>
      </c>
      <c r="M396" s="19"/>
    </row>
    <row r="397" spans="1:13" ht="15" customHeight="1">
      <c r="A397" s="20">
        <f t="shared" si="41"/>
        <v>389</v>
      </c>
      <c r="B397" s="20" t="s">
        <v>797</v>
      </c>
      <c r="C397" s="21" t="s">
        <v>798</v>
      </c>
      <c r="D397" s="23">
        <v>19815</v>
      </c>
      <c r="E397" s="23">
        <v>49534</v>
      </c>
      <c r="F397" s="24">
        <v>75.48</v>
      </c>
      <c r="G397" s="17"/>
      <c r="H397" s="20">
        <f t="shared" si="36"/>
        <v>0</v>
      </c>
      <c r="I397" s="22">
        <f t="shared" si="37"/>
        <v>75.48</v>
      </c>
      <c r="J397" s="22">
        <f t="shared" si="38"/>
        <v>75.48</v>
      </c>
      <c r="K397" s="18">
        <f t="shared" si="39"/>
        <v>1495636.2000000002</v>
      </c>
      <c r="L397" s="18">
        <f t="shared" si="40"/>
        <v>3738826.3200000003</v>
      </c>
      <c r="M397" s="19"/>
    </row>
    <row r="398" spans="1:13" ht="15" customHeight="1">
      <c r="A398" s="20">
        <f t="shared" si="41"/>
        <v>390</v>
      </c>
      <c r="B398" s="20" t="s">
        <v>799</v>
      </c>
      <c r="C398" s="21" t="s">
        <v>800</v>
      </c>
      <c r="D398" s="23">
        <v>19565</v>
      </c>
      <c r="E398" s="23">
        <v>48907</v>
      </c>
      <c r="F398" s="24">
        <v>119.72</v>
      </c>
      <c r="G398" s="17"/>
      <c r="H398" s="20">
        <f t="shared" si="36"/>
        <v>0</v>
      </c>
      <c r="I398" s="22">
        <f t="shared" si="37"/>
        <v>119.72</v>
      </c>
      <c r="J398" s="22">
        <f t="shared" si="38"/>
        <v>119.72</v>
      </c>
      <c r="K398" s="18">
        <f t="shared" si="39"/>
        <v>2342321.7999999998</v>
      </c>
      <c r="L398" s="18">
        <f t="shared" si="40"/>
        <v>5855146.04</v>
      </c>
      <c r="M398" s="19"/>
    </row>
    <row r="399" spans="1:13" ht="15" customHeight="1">
      <c r="A399" s="20">
        <f t="shared" si="41"/>
        <v>391</v>
      </c>
      <c r="B399" s="20" t="s">
        <v>801</v>
      </c>
      <c r="C399" s="21" t="s">
        <v>802</v>
      </c>
      <c r="D399" s="23">
        <v>19554</v>
      </c>
      <c r="E399" s="23">
        <v>48882</v>
      </c>
      <c r="F399" s="24">
        <v>635.84</v>
      </c>
      <c r="G399" s="17"/>
      <c r="H399" s="20">
        <f t="shared" si="36"/>
        <v>0</v>
      </c>
      <c r="I399" s="22">
        <f t="shared" si="37"/>
        <v>635.84</v>
      </c>
      <c r="J399" s="22">
        <f t="shared" si="38"/>
        <v>635.84</v>
      </c>
      <c r="K399" s="18">
        <f t="shared" si="39"/>
        <v>12433215.360000001</v>
      </c>
      <c r="L399" s="18">
        <f t="shared" si="40"/>
        <v>31081130.880000003</v>
      </c>
      <c r="M399" s="19"/>
    </row>
    <row r="400" spans="1:13" ht="15" customHeight="1">
      <c r="A400" s="20">
        <f t="shared" si="41"/>
        <v>392</v>
      </c>
      <c r="B400" s="20" t="s">
        <v>803</v>
      </c>
      <c r="C400" s="21" t="s">
        <v>804</v>
      </c>
      <c r="D400" s="23">
        <v>19129</v>
      </c>
      <c r="E400" s="23">
        <v>47816</v>
      </c>
      <c r="F400" s="24">
        <v>2501.19</v>
      </c>
      <c r="G400" s="17"/>
      <c r="H400" s="20">
        <f t="shared" si="36"/>
        <v>0</v>
      </c>
      <c r="I400" s="22">
        <f t="shared" si="37"/>
        <v>2501.19</v>
      </c>
      <c r="J400" s="22">
        <f t="shared" si="38"/>
        <v>2501.19</v>
      </c>
      <c r="K400" s="18">
        <f t="shared" si="39"/>
        <v>47845263.509999998</v>
      </c>
      <c r="L400" s="18">
        <f t="shared" si="40"/>
        <v>119596901.04000001</v>
      </c>
      <c r="M400" s="19"/>
    </row>
    <row r="401" spans="1:13" ht="15" customHeight="1">
      <c r="A401" s="20">
        <f t="shared" si="41"/>
        <v>393</v>
      </c>
      <c r="B401" s="20" t="s">
        <v>805</v>
      </c>
      <c r="C401" s="21" t="s">
        <v>806</v>
      </c>
      <c r="D401" s="23">
        <v>18860</v>
      </c>
      <c r="E401" s="23">
        <v>47146</v>
      </c>
      <c r="F401" s="24">
        <v>17.38</v>
      </c>
      <c r="G401" s="17"/>
      <c r="H401" s="20">
        <f t="shared" si="36"/>
        <v>0</v>
      </c>
      <c r="I401" s="22">
        <f t="shared" si="37"/>
        <v>17.38</v>
      </c>
      <c r="J401" s="22">
        <f t="shared" si="38"/>
        <v>17.38</v>
      </c>
      <c r="K401" s="18">
        <f t="shared" si="39"/>
        <v>327786.8</v>
      </c>
      <c r="L401" s="18">
        <f t="shared" si="40"/>
        <v>819397.48</v>
      </c>
      <c r="M401" s="19"/>
    </row>
    <row r="402" spans="1:13" ht="15" customHeight="1">
      <c r="A402" s="20">
        <f t="shared" si="41"/>
        <v>394</v>
      </c>
      <c r="B402" s="20" t="s">
        <v>807</v>
      </c>
      <c r="C402" s="21" t="s">
        <v>808</v>
      </c>
      <c r="D402" s="23">
        <v>18709</v>
      </c>
      <c r="E402" s="23">
        <v>46769</v>
      </c>
      <c r="F402" s="24">
        <v>183.91</v>
      </c>
      <c r="G402" s="17"/>
      <c r="H402" s="20">
        <f t="shared" si="36"/>
        <v>0</v>
      </c>
      <c r="I402" s="22">
        <f t="shared" si="37"/>
        <v>183.91</v>
      </c>
      <c r="J402" s="22">
        <f t="shared" si="38"/>
        <v>183.91</v>
      </c>
      <c r="K402" s="18">
        <f t="shared" si="39"/>
        <v>3440772.19</v>
      </c>
      <c r="L402" s="18">
        <f t="shared" si="40"/>
        <v>8601286.7899999991</v>
      </c>
      <c r="M402" s="19"/>
    </row>
    <row r="403" spans="1:13" ht="15" customHeight="1">
      <c r="A403" s="20">
        <f t="shared" si="41"/>
        <v>395</v>
      </c>
      <c r="B403" s="20" t="s">
        <v>809</v>
      </c>
      <c r="C403" s="21" t="s">
        <v>810</v>
      </c>
      <c r="D403" s="23">
        <v>18645</v>
      </c>
      <c r="E403" s="23">
        <v>46607</v>
      </c>
      <c r="F403" s="24">
        <v>1649.59</v>
      </c>
      <c r="G403" s="17"/>
      <c r="H403" s="20">
        <f t="shared" si="36"/>
        <v>0</v>
      </c>
      <c r="I403" s="22">
        <f t="shared" si="37"/>
        <v>1649.59</v>
      </c>
      <c r="J403" s="22">
        <f t="shared" si="38"/>
        <v>1649.59</v>
      </c>
      <c r="K403" s="18">
        <f t="shared" si="39"/>
        <v>30756605.549999997</v>
      </c>
      <c r="L403" s="18">
        <f t="shared" si="40"/>
        <v>76882441.129999995</v>
      </c>
      <c r="M403" s="19"/>
    </row>
    <row r="404" spans="1:13" ht="15" customHeight="1">
      <c r="A404" s="20">
        <f t="shared" si="41"/>
        <v>396</v>
      </c>
      <c r="B404" s="20" t="s">
        <v>811</v>
      </c>
      <c r="C404" s="21" t="s">
        <v>812</v>
      </c>
      <c r="D404" s="23">
        <v>18464</v>
      </c>
      <c r="E404" s="23">
        <v>46152</v>
      </c>
      <c r="F404" s="24">
        <v>777.47</v>
      </c>
      <c r="G404" s="17"/>
      <c r="H404" s="20">
        <f t="shared" si="36"/>
        <v>0</v>
      </c>
      <c r="I404" s="22">
        <f t="shared" si="37"/>
        <v>777.47</v>
      </c>
      <c r="J404" s="22">
        <f t="shared" si="38"/>
        <v>777.47</v>
      </c>
      <c r="K404" s="18">
        <f t="shared" si="39"/>
        <v>14355206.08</v>
      </c>
      <c r="L404" s="18">
        <f t="shared" si="40"/>
        <v>35881795.439999998</v>
      </c>
      <c r="M404" s="19"/>
    </row>
    <row r="405" spans="1:13" ht="15" customHeight="1">
      <c r="A405" s="20">
        <f t="shared" si="41"/>
        <v>397</v>
      </c>
      <c r="B405" s="20" t="s">
        <v>813</v>
      </c>
      <c r="C405" s="21" t="s">
        <v>814</v>
      </c>
      <c r="D405" s="23">
        <v>18445</v>
      </c>
      <c r="E405" s="23">
        <v>46109</v>
      </c>
      <c r="F405" s="24">
        <v>620.64</v>
      </c>
      <c r="G405" s="17"/>
      <c r="H405" s="20">
        <f t="shared" si="36"/>
        <v>0</v>
      </c>
      <c r="I405" s="22">
        <f t="shared" si="37"/>
        <v>620.64</v>
      </c>
      <c r="J405" s="22">
        <f t="shared" si="38"/>
        <v>620.64</v>
      </c>
      <c r="K405" s="18">
        <f t="shared" si="39"/>
        <v>11447704.799999999</v>
      </c>
      <c r="L405" s="18">
        <f t="shared" si="40"/>
        <v>28617089.759999998</v>
      </c>
      <c r="M405" s="19"/>
    </row>
    <row r="406" spans="1:13" ht="15" customHeight="1">
      <c r="A406" s="20">
        <f t="shared" si="41"/>
        <v>398</v>
      </c>
      <c r="B406" s="20" t="s">
        <v>815</v>
      </c>
      <c r="C406" s="21" t="s">
        <v>816</v>
      </c>
      <c r="D406" s="23">
        <v>18106</v>
      </c>
      <c r="E406" s="23">
        <v>45260</v>
      </c>
      <c r="F406" s="24">
        <v>2178.9699999999998</v>
      </c>
      <c r="G406" s="17"/>
      <c r="H406" s="20">
        <f t="shared" si="36"/>
        <v>0</v>
      </c>
      <c r="I406" s="22">
        <f t="shared" si="37"/>
        <v>2178.9699999999998</v>
      </c>
      <c r="J406" s="22">
        <f t="shared" si="38"/>
        <v>2178.9699999999998</v>
      </c>
      <c r="K406" s="18">
        <f t="shared" si="39"/>
        <v>39452430.819999993</v>
      </c>
      <c r="L406" s="18">
        <f t="shared" si="40"/>
        <v>98620182.199999988</v>
      </c>
      <c r="M406" s="19"/>
    </row>
    <row r="407" spans="1:13" ht="15" customHeight="1">
      <c r="A407" s="20">
        <f t="shared" si="41"/>
        <v>399</v>
      </c>
      <c r="B407" s="20" t="s">
        <v>817</v>
      </c>
      <c r="C407" s="21" t="s">
        <v>818</v>
      </c>
      <c r="D407" s="23">
        <v>17483</v>
      </c>
      <c r="E407" s="23">
        <v>43704</v>
      </c>
      <c r="F407" s="24">
        <v>64.67</v>
      </c>
      <c r="G407" s="17"/>
      <c r="H407" s="20">
        <f t="shared" si="36"/>
        <v>0</v>
      </c>
      <c r="I407" s="22">
        <f t="shared" si="37"/>
        <v>64.67</v>
      </c>
      <c r="J407" s="22">
        <f t="shared" si="38"/>
        <v>64.67</v>
      </c>
      <c r="K407" s="18">
        <f t="shared" si="39"/>
        <v>1130625.6100000001</v>
      </c>
      <c r="L407" s="18">
        <f t="shared" si="40"/>
        <v>2826337.68</v>
      </c>
      <c r="M407" s="19"/>
    </row>
    <row r="408" spans="1:13" ht="15" customHeight="1">
      <c r="A408" s="20">
        <f t="shared" si="41"/>
        <v>400</v>
      </c>
      <c r="B408" s="20" t="s">
        <v>819</v>
      </c>
      <c r="C408" s="21" t="s">
        <v>820</v>
      </c>
      <c r="D408" s="23">
        <v>17423</v>
      </c>
      <c r="E408" s="23">
        <v>43556</v>
      </c>
      <c r="F408" s="24">
        <v>808.28</v>
      </c>
      <c r="G408" s="17"/>
      <c r="H408" s="20">
        <f t="shared" si="36"/>
        <v>0</v>
      </c>
      <c r="I408" s="22">
        <f t="shared" si="37"/>
        <v>808.28</v>
      </c>
      <c r="J408" s="22">
        <f t="shared" si="38"/>
        <v>808.28</v>
      </c>
      <c r="K408" s="18">
        <f t="shared" si="39"/>
        <v>14082662.439999999</v>
      </c>
      <c r="L408" s="18">
        <f t="shared" si="40"/>
        <v>35205443.68</v>
      </c>
      <c r="M408" s="19"/>
    </row>
    <row r="409" spans="1:13" ht="15" customHeight="1">
      <c r="A409" s="20">
        <f t="shared" si="41"/>
        <v>401</v>
      </c>
      <c r="B409" s="20" t="s">
        <v>821</v>
      </c>
      <c r="C409" s="21" t="s">
        <v>822</v>
      </c>
      <c r="D409" s="23">
        <v>17369</v>
      </c>
      <c r="E409" s="23">
        <v>43420</v>
      </c>
      <c r="F409" s="24">
        <v>745.78</v>
      </c>
      <c r="G409" s="17"/>
      <c r="H409" s="20">
        <f t="shared" si="36"/>
        <v>0</v>
      </c>
      <c r="I409" s="22">
        <f t="shared" si="37"/>
        <v>745.78</v>
      </c>
      <c r="J409" s="22">
        <f t="shared" si="38"/>
        <v>745.78</v>
      </c>
      <c r="K409" s="18">
        <f t="shared" si="39"/>
        <v>12953452.82</v>
      </c>
      <c r="L409" s="18">
        <f t="shared" si="40"/>
        <v>32381767.599999998</v>
      </c>
      <c r="M409" s="19"/>
    </row>
    <row r="410" spans="1:13" ht="15" customHeight="1">
      <c r="A410" s="20">
        <f t="shared" si="41"/>
        <v>402</v>
      </c>
      <c r="B410" s="20" t="s">
        <v>823</v>
      </c>
      <c r="C410" s="21" t="s">
        <v>824</v>
      </c>
      <c r="D410" s="23">
        <v>17106</v>
      </c>
      <c r="E410" s="23">
        <v>42760</v>
      </c>
      <c r="F410" s="24">
        <v>213.53</v>
      </c>
      <c r="G410" s="17"/>
      <c r="H410" s="20">
        <f t="shared" si="36"/>
        <v>0</v>
      </c>
      <c r="I410" s="22">
        <f t="shared" si="37"/>
        <v>213.53</v>
      </c>
      <c r="J410" s="22">
        <f t="shared" si="38"/>
        <v>213.53</v>
      </c>
      <c r="K410" s="18">
        <f t="shared" si="39"/>
        <v>3652644.18</v>
      </c>
      <c r="L410" s="18">
        <f t="shared" si="40"/>
        <v>9130542.8000000007</v>
      </c>
      <c r="M410" s="19"/>
    </row>
    <row r="411" spans="1:13" ht="15" customHeight="1">
      <c r="A411" s="20">
        <f t="shared" si="41"/>
        <v>403</v>
      </c>
      <c r="B411" s="20" t="s">
        <v>825</v>
      </c>
      <c r="C411" s="21" t="s">
        <v>826</v>
      </c>
      <c r="D411" s="23">
        <v>17024</v>
      </c>
      <c r="E411" s="23">
        <v>42560</v>
      </c>
      <c r="F411" s="24">
        <v>147.91999999999999</v>
      </c>
      <c r="G411" s="17"/>
      <c r="H411" s="20">
        <f t="shared" si="36"/>
        <v>0</v>
      </c>
      <c r="I411" s="22">
        <f t="shared" si="37"/>
        <v>147.91999999999999</v>
      </c>
      <c r="J411" s="22">
        <f t="shared" si="38"/>
        <v>147.91999999999999</v>
      </c>
      <c r="K411" s="18">
        <f t="shared" si="39"/>
        <v>2518190.0799999996</v>
      </c>
      <c r="L411" s="18">
        <f t="shared" si="40"/>
        <v>6295475.1999999993</v>
      </c>
      <c r="M411" s="19"/>
    </row>
    <row r="412" spans="1:13" ht="15" customHeight="1">
      <c r="A412" s="20">
        <f t="shared" si="41"/>
        <v>404</v>
      </c>
      <c r="B412" s="20" t="s">
        <v>827</v>
      </c>
      <c r="C412" s="21" t="s">
        <v>828</v>
      </c>
      <c r="D412" s="23">
        <v>16981</v>
      </c>
      <c r="E412" s="23">
        <v>42450</v>
      </c>
      <c r="F412" s="24">
        <v>252.25</v>
      </c>
      <c r="G412" s="17"/>
      <c r="H412" s="20">
        <f t="shared" si="36"/>
        <v>0</v>
      </c>
      <c r="I412" s="22">
        <f t="shared" si="37"/>
        <v>252.25</v>
      </c>
      <c r="J412" s="22">
        <f t="shared" si="38"/>
        <v>252.25</v>
      </c>
      <c r="K412" s="18">
        <f t="shared" si="39"/>
        <v>4283457.25</v>
      </c>
      <c r="L412" s="18">
        <f t="shared" si="40"/>
        <v>10708012.5</v>
      </c>
      <c r="M412" s="19"/>
    </row>
    <row r="413" spans="1:13" ht="15" customHeight="1">
      <c r="A413" s="20">
        <f t="shared" si="41"/>
        <v>405</v>
      </c>
      <c r="B413" s="20" t="s">
        <v>829</v>
      </c>
      <c r="C413" s="21" t="s">
        <v>830</v>
      </c>
      <c r="D413" s="23">
        <v>16922</v>
      </c>
      <c r="E413" s="23">
        <v>42304</v>
      </c>
      <c r="F413" s="24">
        <v>113.35</v>
      </c>
      <c r="G413" s="17"/>
      <c r="H413" s="20">
        <f t="shared" si="36"/>
        <v>0</v>
      </c>
      <c r="I413" s="22">
        <f t="shared" si="37"/>
        <v>113.35</v>
      </c>
      <c r="J413" s="22">
        <f t="shared" si="38"/>
        <v>113.35</v>
      </c>
      <c r="K413" s="18">
        <f t="shared" si="39"/>
        <v>1918108.7</v>
      </c>
      <c r="L413" s="18">
        <f t="shared" si="40"/>
        <v>4795158.3999999994</v>
      </c>
      <c r="M413" s="19"/>
    </row>
    <row r="414" spans="1:13" ht="15" customHeight="1">
      <c r="A414" s="20">
        <f t="shared" si="41"/>
        <v>406</v>
      </c>
      <c r="B414" s="20" t="s">
        <v>831</v>
      </c>
      <c r="C414" s="21" t="s">
        <v>832</v>
      </c>
      <c r="D414" s="23">
        <v>16510</v>
      </c>
      <c r="E414" s="23">
        <v>41274</v>
      </c>
      <c r="F414" s="24">
        <v>229.7</v>
      </c>
      <c r="G414" s="17"/>
      <c r="H414" s="20">
        <f t="shared" si="36"/>
        <v>0</v>
      </c>
      <c r="I414" s="22">
        <f t="shared" si="37"/>
        <v>229.7</v>
      </c>
      <c r="J414" s="22">
        <f t="shared" si="38"/>
        <v>229.7</v>
      </c>
      <c r="K414" s="18">
        <f t="shared" si="39"/>
        <v>3792347</v>
      </c>
      <c r="L414" s="18">
        <f t="shared" si="40"/>
        <v>9480637.7999999989</v>
      </c>
      <c r="M414" s="19"/>
    </row>
    <row r="415" spans="1:13" ht="15" customHeight="1">
      <c r="A415" s="20">
        <f t="shared" si="41"/>
        <v>407</v>
      </c>
      <c r="B415" s="20" t="s">
        <v>833</v>
      </c>
      <c r="C415" s="21" t="s">
        <v>834</v>
      </c>
      <c r="D415" s="23">
        <v>16393</v>
      </c>
      <c r="E415" s="23">
        <v>40979</v>
      </c>
      <c r="F415" s="24">
        <v>306.73</v>
      </c>
      <c r="G415" s="17"/>
      <c r="H415" s="20">
        <f t="shared" si="36"/>
        <v>0</v>
      </c>
      <c r="I415" s="22">
        <f t="shared" si="37"/>
        <v>306.73</v>
      </c>
      <c r="J415" s="22">
        <f t="shared" si="38"/>
        <v>306.73</v>
      </c>
      <c r="K415" s="18">
        <f t="shared" si="39"/>
        <v>5028224.8900000006</v>
      </c>
      <c r="L415" s="18">
        <f t="shared" si="40"/>
        <v>12569488.67</v>
      </c>
      <c r="M415" s="19"/>
    </row>
    <row r="416" spans="1:13" ht="15" customHeight="1">
      <c r="A416" s="20">
        <f t="shared" si="41"/>
        <v>408</v>
      </c>
      <c r="B416" s="20" t="s">
        <v>835</v>
      </c>
      <c r="C416" s="21" t="s">
        <v>836</v>
      </c>
      <c r="D416" s="23">
        <v>16318</v>
      </c>
      <c r="E416" s="23">
        <v>40789</v>
      </c>
      <c r="F416" s="24">
        <v>762.73</v>
      </c>
      <c r="G416" s="17"/>
      <c r="H416" s="20">
        <f t="shared" si="36"/>
        <v>0</v>
      </c>
      <c r="I416" s="22">
        <f t="shared" si="37"/>
        <v>762.73</v>
      </c>
      <c r="J416" s="22">
        <f t="shared" si="38"/>
        <v>762.73</v>
      </c>
      <c r="K416" s="18">
        <f t="shared" si="39"/>
        <v>12446228.140000001</v>
      </c>
      <c r="L416" s="18">
        <f t="shared" si="40"/>
        <v>31110993.970000003</v>
      </c>
      <c r="M416" s="19"/>
    </row>
    <row r="417" spans="1:13" ht="15" customHeight="1">
      <c r="A417" s="20">
        <f t="shared" si="41"/>
        <v>409</v>
      </c>
      <c r="B417" s="20" t="s">
        <v>837</v>
      </c>
      <c r="C417" s="21" t="s">
        <v>838</v>
      </c>
      <c r="D417" s="23">
        <v>15973</v>
      </c>
      <c r="E417" s="23">
        <v>39928</v>
      </c>
      <c r="F417" s="24">
        <v>753.91</v>
      </c>
      <c r="G417" s="17"/>
      <c r="H417" s="20">
        <f t="shared" si="36"/>
        <v>0</v>
      </c>
      <c r="I417" s="22">
        <f t="shared" si="37"/>
        <v>753.91</v>
      </c>
      <c r="J417" s="22">
        <f t="shared" si="38"/>
        <v>753.91</v>
      </c>
      <c r="K417" s="18">
        <f t="shared" si="39"/>
        <v>12042204.43</v>
      </c>
      <c r="L417" s="18">
        <f t="shared" si="40"/>
        <v>30102118.48</v>
      </c>
      <c r="M417" s="19"/>
    </row>
    <row r="418" spans="1:13" ht="15" customHeight="1">
      <c r="A418" s="20">
        <f t="shared" si="41"/>
        <v>410</v>
      </c>
      <c r="B418" s="20" t="s">
        <v>839</v>
      </c>
      <c r="C418" s="21" t="s">
        <v>840</v>
      </c>
      <c r="D418" s="23">
        <v>15947</v>
      </c>
      <c r="E418" s="23">
        <v>39865</v>
      </c>
      <c r="F418" s="24">
        <v>134.62</v>
      </c>
      <c r="G418" s="17"/>
      <c r="H418" s="20">
        <f t="shared" si="36"/>
        <v>0</v>
      </c>
      <c r="I418" s="22">
        <f t="shared" si="37"/>
        <v>134.62</v>
      </c>
      <c r="J418" s="22">
        <f t="shared" si="38"/>
        <v>134.62</v>
      </c>
      <c r="K418" s="18">
        <f t="shared" si="39"/>
        <v>2146785.14</v>
      </c>
      <c r="L418" s="18">
        <f t="shared" si="40"/>
        <v>5366626.3</v>
      </c>
      <c r="M418" s="19"/>
    </row>
    <row r="419" spans="1:13" ht="15" customHeight="1">
      <c r="A419" s="20">
        <f t="shared" si="41"/>
        <v>411</v>
      </c>
      <c r="B419" s="20" t="s">
        <v>841</v>
      </c>
      <c r="C419" s="21" t="s">
        <v>842</v>
      </c>
      <c r="D419" s="23">
        <v>15926</v>
      </c>
      <c r="E419" s="23">
        <v>39814</v>
      </c>
      <c r="F419" s="24">
        <v>139.46</v>
      </c>
      <c r="G419" s="17"/>
      <c r="H419" s="20">
        <f t="shared" si="36"/>
        <v>0</v>
      </c>
      <c r="I419" s="22">
        <f t="shared" si="37"/>
        <v>139.46</v>
      </c>
      <c r="J419" s="22">
        <f t="shared" si="38"/>
        <v>139.46</v>
      </c>
      <c r="K419" s="18">
        <f t="shared" si="39"/>
        <v>2221039.96</v>
      </c>
      <c r="L419" s="18">
        <f t="shared" si="40"/>
        <v>5552460.4400000004</v>
      </c>
      <c r="M419" s="19"/>
    </row>
    <row r="420" spans="1:13" ht="15" customHeight="1">
      <c r="A420" s="20">
        <f t="shared" si="41"/>
        <v>412</v>
      </c>
      <c r="B420" s="20" t="s">
        <v>843</v>
      </c>
      <c r="C420" s="21" t="s">
        <v>844</v>
      </c>
      <c r="D420" s="23">
        <v>15704</v>
      </c>
      <c r="E420" s="23">
        <v>39258</v>
      </c>
      <c r="F420" s="24">
        <v>76.849999999999994</v>
      </c>
      <c r="G420" s="17"/>
      <c r="H420" s="20">
        <f t="shared" si="36"/>
        <v>0</v>
      </c>
      <c r="I420" s="22">
        <f t="shared" si="37"/>
        <v>76.849999999999994</v>
      </c>
      <c r="J420" s="22">
        <f t="shared" si="38"/>
        <v>76.849999999999994</v>
      </c>
      <c r="K420" s="18">
        <f t="shared" si="39"/>
        <v>1206852.3999999999</v>
      </c>
      <c r="L420" s="18">
        <f t="shared" si="40"/>
        <v>3016977.3</v>
      </c>
      <c r="M420" s="19"/>
    </row>
    <row r="421" spans="1:13" ht="15" customHeight="1">
      <c r="A421" s="20">
        <f t="shared" si="41"/>
        <v>413</v>
      </c>
      <c r="B421" s="20" t="s">
        <v>845</v>
      </c>
      <c r="C421" s="21" t="s">
        <v>846</v>
      </c>
      <c r="D421" s="23">
        <v>15515</v>
      </c>
      <c r="E421" s="23">
        <v>38784</v>
      </c>
      <c r="F421" s="24">
        <v>5.24</v>
      </c>
      <c r="G421" s="17"/>
      <c r="H421" s="20">
        <f t="shared" si="36"/>
        <v>0</v>
      </c>
      <c r="I421" s="22">
        <f t="shared" si="37"/>
        <v>5.24</v>
      </c>
      <c r="J421" s="22">
        <f t="shared" si="38"/>
        <v>5.24</v>
      </c>
      <c r="K421" s="18">
        <f t="shared" si="39"/>
        <v>81298.600000000006</v>
      </c>
      <c r="L421" s="18">
        <f t="shared" si="40"/>
        <v>203228.16</v>
      </c>
      <c r="M421" s="19"/>
    </row>
    <row r="422" spans="1:13" ht="15" customHeight="1">
      <c r="A422" s="20">
        <f t="shared" si="41"/>
        <v>414</v>
      </c>
      <c r="B422" s="20" t="s">
        <v>847</v>
      </c>
      <c r="C422" s="21" t="s">
        <v>848</v>
      </c>
      <c r="D422" s="23">
        <v>15512</v>
      </c>
      <c r="E422" s="23">
        <v>38777</v>
      </c>
      <c r="F422" s="24">
        <v>233.93</v>
      </c>
      <c r="G422" s="17"/>
      <c r="H422" s="20">
        <f t="shared" si="36"/>
        <v>0</v>
      </c>
      <c r="I422" s="22">
        <f t="shared" si="37"/>
        <v>233.93</v>
      </c>
      <c r="J422" s="22">
        <f t="shared" si="38"/>
        <v>233.93</v>
      </c>
      <c r="K422" s="18">
        <f t="shared" si="39"/>
        <v>3628722.16</v>
      </c>
      <c r="L422" s="18">
        <f t="shared" si="40"/>
        <v>9071103.6099999994</v>
      </c>
      <c r="M422" s="19"/>
    </row>
    <row r="423" spans="1:13" ht="15" customHeight="1">
      <c r="A423" s="20">
        <f t="shared" si="41"/>
        <v>415</v>
      </c>
      <c r="B423" s="20" t="s">
        <v>849</v>
      </c>
      <c r="C423" s="21" t="s">
        <v>850</v>
      </c>
      <c r="D423" s="23">
        <v>15474</v>
      </c>
      <c r="E423" s="23">
        <v>38682</v>
      </c>
      <c r="F423" s="24">
        <v>591.22</v>
      </c>
      <c r="G423" s="17"/>
      <c r="H423" s="20">
        <f t="shared" si="36"/>
        <v>0</v>
      </c>
      <c r="I423" s="22">
        <f t="shared" si="37"/>
        <v>591.22</v>
      </c>
      <c r="J423" s="22">
        <f t="shared" si="38"/>
        <v>591.22</v>
      </c>
      <c r="K423" s="18">
        <f t="shared" si="39"/>
        <v>9148538.2800000012</v>
      </c>
      <c r="L423" s="18">
        <f t="shared" si="40"/>
        <v>22869572.040000003</v>
      </c>
      <c r="M423" s="19"/>
    </row>
    <row r="424" spans="1:13" ht="15" customHeight="1">
      <c r="A424" s="20">
        <f t="shared" si="41"/>
        <v>416</v>
      </c>
      <c r="B424" s="20" t="s">
        <v>851</v>
      </c>
      <c r="C424" s="21" t="s">
        <v>852</v>
      </c>
      <c r="D424" s="23">
        <v>15434</v>
      </c>
      <c r="E424" s="23">
        <v>38579</v>
      </c>
      <c r="F424" s="24">
        <v>673.02</v>
      </c>
      <c r="G424" s="17"/>
      <c r="H424" s="20">
        <f t="shared" si="36"/>
        <v>0</v>
      </c>
      <c r="I424" s="22">
        <f t="shared" si="37"/>
        <v>673.02</v>
      </c>
      <c r="J424" s="22">
        <f t="shared" si="38"/>
        <v>673.02</v>
      </c>
      <c r="K424" s="18">
        <f t="shared" si="39"/>
        <v>10387390.68</v>
      </c>
      <c r="L424" s="18">
        <f t="shared" si="40"/>
        <v>25964438.579999998</v>
      </c>
      <c r="M424" s="19"/>
    </row>
    <row r="425" spans="1:13" ht="15" customHeight="1">
      <c r="A425" s="20">
        <f t="shared" si="41"/>
        <v>417</v>
      </c>
      <c r="B425" s="20" t="s">
        <v>853</v>
      </c>
      <c r="C425" s="21" t="s">
        <v>854</v>
      </c>
      <c r="D425" s="23">
        <v>15225</v>
      </c>
      <c r="E425" s="23">
        <v>38061</v>
      </c>
      <c r="F425" s="24">
        <v>4.1900000000000004</v>
      </c>
      <c r="G425" s="17"/>
      <c r="H425" s="20">
        <f t="shared" si="36"/>
        <v>0</v>
      </c>
      <c r="I425" s="22">
        <f t="shared" si="37"/>
        <v>4.1900000000000004</v>
      </c>
      <c r="J425" s="22">
        <f t="shared" si="38"/>
        <v>4.1900000000000004</v>
      </c>
      <c r="K425" s="18">
        <f t="shared" si="39"/>
        <v>63792.750000000007</v>
      </c>
      <c r="L425" s="18">
        <f t="shared" si="40"/>
        <v>159475.59000000003</v>
      </c>
      <c r="M425" s="19"/>
    </row>
    <row r="426" spans="1:13" ht="15" customHeight="1">
      <c r="A426" s="20">
        <f t="shared" si="41"/>
        <v>418</v>
      </c>
      <c r="B426" s="20" t="s">
        <v>855</v>
      </c>
      <c r="C426" s="21" t="s">
        <v>856</v>
      </c>
      <c r="D426" s="23">
        <v>14985</v>
      </c>
      <c r="E426" s="23">
        <v>37457</v>
      </c>
      <c r="F426" s="24">
        <v>236.87</v>
      </c>
      <c r="G426" s="17"/>
      <c r="H426" s="20">
        <f t="shared" si="36"/>
        <v>0</v>
      </c>
      <c r="I426" s="22">
        <f t="shared" si="37"/>
        <v>236.87</v>
      </c>
      <c r="J426" s="22">
        <f t="shared" si="38"/>
        <v>236.87</v>
      </c>
      <c r="K426" s="18">
        <f t="shared" si="39"/>
        <v>3549496.95</v>
      </c>
      <c r="L426" s="18">
        <f t="shared" si="40"/>
        <v>8872439.5899999999</v>
      </c>
      <c r="M426" s="19"/>
    </row>
    <row r="427" spans="1:13" ht="15" customHeight="1">
      <c r="A427" s="20">
        <f t="shared" si="41"/>
        <v>419</v>
      </c>
      <c r="B427" s="20" t="s">
        <v>857</v>
      </c>
      <c r="C427" s="21" t="s">
        <v>858</v>
      </c>
      <c r="D427" s="23">
        <v>14587</v>
      </c>
      <c r="E427" s="23">
        <v>36462</v>
      </c>
      <c r="F427" s="24">
        <v>238.43</v>
      </c>
      <c r="G427" s="17"/>
      <c r="H427" s="20">
        <f t="shared" si="36"/>
        <v>0</v>
      </c>
      <c r="I427" s="22">
        <f t="shared" si="37"/>
        <v>238.43</v>
      </c>
      <c r="J427" s="22">
        <f t="shared" si="38"/>
        <v>238.43</v>
      </c>
      <c r="K427" s="18">
        <f t="shared" si="39"/>
        <v>3477978.41</v>
      </c>
      <c r="L427" s="18">
        <f t="shared" si="40"/>
        <v>8693634.6600000001</v>
      </c>
      <c r="M427" s="19"/>
    </row>
    <row r="428" spans="1:13" ht="15" customHeight="1">
      <c r="A428" s="20">
        <f t="shared" si="41"/>
        <v>420</v>
      </c>
      <c r="B428" s="20" t="s">
        <v>859</v>
      </c>
      <c r="C428" s="21" t="s">
        <v>860</v>
      </c>
      <c r="D428" s="23">
        <v>14468</v>
      </c>
      <c r="E428" s="23">
        <v>36167</v>
      </c>
      <c r="F428" s="24">
        <v>1.46</v>
      </c>
      <c r="G428" s="17"/>
      <c r="H428" s="20">
        <f t="shared" si="36"/>
        <v>0</v>
      </c>
      <c r="I428" s="22">
        <f t="shared" si="37"/>
        <v>1.46</v>
      </c>
      <c r="J428" s="22">
        <f t="shared" si="38"/>
        <v>1.46</v>
      </c>
      <c r="K428" s="18">
        <f t="shared" si="39"/>
        <v>21123.279999999999</v>
      </c>
      <c r="L428" s="18">
        <f t="shared" si="40"/>
        <v>52803.82</v>
      </c>
      <c r="M428" s="19"/>
    </row>
    <row r="429" spans="1:13" ht="15" customHeight="1">
      <c r="A429" s="20">
        <f t="shared" si="41"/>
        <v>421</v>
      </c>
      <c r="B429" s="20" t="s">
        <v>861</v>
      </c>
      <c r="C429" s="21" t="s">
        <v>862</v>
      </c>
      <c r="D429" s="23">
        <v>14370</v>
      </c>
      <c r="E429" s="23">
        <v>35923</v>
      </c>
      <c r="F429" s="24">
        <v>575.53</v>
      </c>
      <c r="G429" s="17"/>
      <c r="H429" s="20">
        <f t="shared" si="36"/>
        <v>0</v>
      </c>
      <c r="I429" s="22">
        <f t="shared" si="37"/>
        <v>575.53</v>
      </c>
      <c r="J429" s="22">
        <f t="shared" si="38"/>
        <v>575.53</v>
      </c>
      <c r="K429" s="18">
        <f t="shared" si="39"/>
        <v>8270366.0999999996</v>
      </c>
      <c r="L429" s="18">
        <f t="shared" si="40"/>
        <v>20674764.189999998</v>
      </c>
      <c r="M429" s="19"/>
    </row>
    <row r="430" spans="1:13" ht="15" customHeight="1">
      <c r="A430" s="20">
        <f t="shared" si="41"/>
        <v>422</v>
      </c>
      <c r="B430" s="20" t="s">
        <v>863</v>
      </c>
      <c r="C430" s="21" t="s">
        <v>864</v>
      </c>
      <c r="D430" s="23">
        <v>14318</v>
      </c>
      <c r="E430" s="23">
        <v>35789</v>
      </c>
      <c r="F430" s="24">
        <v>194</v>
      </c>
      <c r="G430" s="17"/>
      <c r="H430" s="20">
        <f t="shared" si="36"/>
        <v>0</v>
      </c>
      <c r="I430" s="22">
        <f t="shared" si="37"/>
        <v>194</v>
      </c>
      <c r="J430" s="22">
        <f t="shared" si="38"/>
        <v>194</v>
      </c>
      <c r="K430" s="18">
        <f t="shared" si="39"/>
        <v>2777692</v>
      </c>
      <c r="L430" s="18">
        <f t="shared" si="40"/>
        <v>6943066</v>
      </c>
      <c r="M430" s="19"/>
    </row>
    <row r="431" spans="1:13" ht="15" customHeight="1">
      <c r="A431" s="20">
        <f t="shared" si="41"/>
        <v>423</v>
      </c>
      <c r="B431" s="20" t="s">
        <v>865</v>
      </c>
      <c r="C431" s="21" t="s">
        <v>866</v>
      </c>
      <c r="D431" s="23">
        <v>14316</v>
      </c>
      <c r="E431" s="23">
        <v>35785</v>
      </c>
      <c r="F431" s="24">
        <v>144.74</v>
      </c>
      <c r="G431" s="17"/>
      <c r="H431" s="20">
        <f t="shared" si="36"/>
        <v>0</v>
      </c>
      <c r="I431" s="22">
        <f t="shared" si="37"/>
        <v>144.74</v>
      </c>
      <c r="J431" s="22">
        <f t="shared" si="38"/>
        <v>144.74</v>
      </c>
      <c r="K431" s="18">
        <f t="shared" si="39"/>
        <v>2072097.84</v>
      </c>
      <c r="L431" s="18">
        <f t="shared" si="40"/>
        <v>5179520.9000000004</v>
      </c>
      <c r="M431" s="19"/>
    </row>
    <row r="432" spans="1:13" ht="15" customHeight="1">
      <c r="A432" s="20">
        <f t="shared" si="41"/>
        <v>424</v>
      </c>
      <c r="B432" s="20" t="s">
        <v>867</v>
      </c>
      <c r="C432" s="21" t="s">
        <v>868</v>
      </c>
      <c r="D432" s="23">
        <v>13992</v>
      </c>
      <c r="E432" s="23">
        <v>34977</v>
      </c>
      <c r="F432" s="24">
        <v>185.4</v>
      </c>
      <c r="G432" s="17"/>
      <c r="H432" s="20">
        <f t="shared" si="36"/>
        <v>0</v>
      </c>
      <c r="I432" s="22">
        <f t="shared" si="37"/>
        <v>185.4</v>
      </c>
      <c r="J432" s="22">
        <f t="shared" si="38"/>
        <v>185.4</v>
      </c>
      <c r="K432" s="18">
        <f t="shared" si="39"/>
        <v>2594116.8000000003</v>
      </c>
      <c r="L432" s="18">
        <f t="shared" si="40"/>
        <v>6484735.7999999998</v>
      </c>
      <c r="M432" s="19"/>
    </row>
    <row r="433" spans="1:13" ht="15" customHeight="1">
      <c r="A433" s="20">
        <f t="shared" si="41"/>
        <v>425</v>
      </c>
      <c r="B433" s="20" t="s">
        <v>869</v>
      </c>
      <c r="C433" s="21" t="s">
        <v>870</v>
      </c>
      <c r="D433" s="23">
        <v>13653</v>
      </c>
      <c r="E433" s="23">
        <v>34128</v>
      </c>
      <c r="F433" s="24">
        <v>46.29</v>
      </c>
      <c r="G433" s="17"/>
      <c r="H433" s="20">
        <f t="shared" si="36"/>
        <v>0</v>
      </c>
      <c r="I433" s="22">
        <f t="shared" si="37"/>
        <v>46.29</v>
      </c>
      <c r="J433" s="22">
        <f t="shared" si="38"/>
        <v>46.29</v>
      </c>
      <c r="K433" s="18">
        <f t="shared" si="39"/>
        <v>631997.37</v>
      </c>
      <c r="L433" s="18">
        <f t="shared" si="40"/>
        <v>1579785.1199999999</v>
      </c>
      <c r="M433" s="19"/>
    </row>
    <row r="434" spans="1:13" ht="15" customHeight="1">
      <c r="A434" s="20">
        <f t="shared" si="41"/>
        <v>426</v>
      </c>
      <c r="B434" s="20" t="s">
        <v>871</v>
      </c>
      <c r="C434" s="21" t="s">
        <v>872</v>
      </c>
      <c r="D434" s="23">
        <v>13615</v>
      </c>
      <c r="E434" s="23">
        <v>34035</v>
      </c>
      <c r="F434" s="24">
        <v>557.72</v>
      </c>
      <c r="G434" s="17"/>
      <c r="H434" s="20">
        <f t="shared" si="36"/>
        <v>0</v>
      </c>
      <c r="I434" s="22">
        <f t="shared" si="37"/>
        <v>557.72</v>
      </c>
      <c r="J434" s="22">
        <f t="shared" si="38"/>
        <v>557.72</v>
      </c>
      <c r="K434" s="18">
        <f t="shared" si="39"/>
        <v>7593357.8000000007</v>
      </c>
      <c r="L434" s="18">
        <f t="shared" si="40"/>
        <v>18982000.199999999</v>
      </c>
      <c r="M434" s="19"/>
    </row>
    <row r="435" spans="1:13" ht="15" customHeight="1">
      <c r="A435" s="20">
        <f t="shared" si="41"/>
        <v>427</v>
      </c>
      <c r="B435" s="20" t="s">
        <v>873</v>
      </c>
      <c r="C435" s="21" t="s">
        <v>874</v>
      </c>
      <c r="D435" s="23">
        <v>13481</v>
      </c>
      <c r="E435" s="23">
        <v>33698</v>
      </c>
      <c r="F435" s="24">
        <v>240.84</v>
      </c>
      <c r="G435" s="17"/>
      <c r="H435" s="20">
        <f t="shared" si="36"/>
        <v>0</v>
      </c>
      <c r="I435" s="22">
        <f t="shared" si="37"/>
        <v>240.84</v>
      </c>
      <c r="J435" s="22">
        <f t="shared" si="38"/>
        <v>240.84</v>
      </c>
      <c r="K435" s="18">
        <f t="shared" si="39"/>
        <v>3246764.04</v>
      </c>
      <c r="L435" s="18">
        <f t="shared" si="40"/>
        <v>8115826.3200000003</v>
      </c>
      <c r="M435" s="19"/>
    </row>
    <row r="436" spans="1:13" ht="15" customHeight="1">
      <c r="A436" s="20">
        <f t="shared" si="41"/>
        <v>428</v>
      </c>
      <c r="B436" s="20" t="s">
        <v>875</v>
      </c>
      <c r="C436" s="21" t="s">
        <v>876</v>
      </c>
      <c r="D436" s="23">
        <v>13416</v>
      </c>
      <c r="E436" s="23">
        <v>33535</v>
      </c>
      <c r="F436" s="24">
        <v>40.04</v>
      </c>
      <c r="G436" s="17"/>
      <c r="H436" s="20">
        <f t="shared" si="36"/>
        <v>0</v>
      </c>
      <c r="I436" s="22">
        <f t="shared" si="37"/>
        <v>40.04</v>
      </c>
      <c r="J436" s="22">
        <f t="shared" si="38"/>
        <v>40.04</v>
      </c>
      <c r="K436" s="18">
        <f t="shared" si="39"/>
        <v>537176.64</v>
      </c>
      <c r="L436" s="18">
        <f t="shared" si="40"/>
        <v>1342741.4</v>
      </c>
      <c r="M436" s="19"/>
    </row>
    <row r="437" spans="1:13" ht="15" customHeight="1">
      <c r="A437" s="20">
        <f t="shared" si="41"/>
        <v>429</v>
      </c>
      <c r="B437" s="20" t="s">
        <v>877</v>
      </c>
      <c r="C437" s="21" t="s">
        <v>878</v>
      </c>
      <c r="D437" s="23">
        <v>13348</v>
      </c>
      <c r="E437" s="23">
        <v>33366</v>
      </c>
      <c r="F437" s="24">
        <v>804.08</v>
      </c>
      <c r="G437" s="17"/>
      <c r="H437" s="20">
        <f t="shared" si="36"/>
        <v>0</v>
      </c>
      <c r="I437" s="22">
        <f t="shared" si="37"/>
        <v>804.08</v>
      </c>
      <c r="J437" s="22">
        <f t="shared" si="38"/>
        <v>804.08</v>
      </c>
      <c r="K437" s="18">
        <f t="shared" si="39"/>
        <v>10732859.84</v>
      </c>
      <c r="L437" s="18">
        <f t="shared" si="40"/>
        <v>26828933.280000001</v>
      </c>
      <c r="M437" s="19"/>
    </row>
    <row r="438" spans="1:13" ht="15" customHeight="1">
      <c r="A438" s="20">
        <f t="shared" si="41"/>
        <v>430</v>
      </c>
      <c r="B438" s="20" t="s">
        <v>879</v>
      </c>
      <c r="C438" s="21" t="s">
        <v>880</v>
      </c>
      <c r="D438" s="23">
        <v>13153</v>
      </c>
      <c r="E438" s="23">
        <v>32880</v>
      </c>
      <c r="F438" s="24">
        <v>309.35000000000002</v>
      </c>
      <c r="G438" s="17"/>
      <c r="H438" s="20">
        <f t="shared" si="36"/>
        <v>0</v>
      </c>
      <c r="I438" s="22">
        <f t="shared" si="37"/>
        <v>309.35000000000002</v>
      </c>
      <c r="J438" s="22">
        <f t="shared" si="38"/>
        <v>309.35000000000002</v>
      </c>
      <c r="K438" s="18">
        <f t="shared" si="39"/>
        <v>4068880.5500000003</v>
      </c>
      <c r="L438" s="18">
        <f t="shared" si="40"/>
        <v>10171428</v>
      </c>
      <c r="M438" s="19"/>
    </row>
    <row r="439" spans="1:13" ht="15" customHeight="1">
      <c r="A439" s="20">
        <f t="shared" si="41"/>
        <v>431</v>
      </c>
      <c r="B439" s="20" t="s">
        <v>881</v>
      </c>
      <c r="C439" s="21" t="s">
        <v>882</v>
      </c>
      <c r="D439" s="23">
        <v>12906</v>
      </c>
      <c r="E439" s="23">
        <v>32259</v>
      </c>
      <c r="F439" s="24">
        <v>471.28</v>
      </c>
      <c r="G439" s="17"/>
      <c r="H439" s="20">
        <f t="shared" si="36"/>
        <v>0</v>
      </c>
      <c r="I439" s="22">
        <f t="shared" si="37"/>
        <v>471.28</v>
      </c>
      <c r="J439" s="22">
        <f t="shared" si="38"/>
        <v>471.28</v>
      </c>
      <c r="K439" s="18">
        <f t="shared" si="39"/>
        <v>6082339.6799999997</v>
      </c>
      <c r="L439" s="18">
        <f t="shared" si="40"/>
        <v>15203021.52</v>
      </c>
      <c r="M439" s="19"/>
    </row>
    <row r="440" spans="1:13" ht="15" customHeight="1">
      <c r="A440" s="20">
        <f t="shared" si="41"/>
        <v>432</v>
      </c>
      <c r="B440" s="20" t="s">
        <v>883</v>
      </c>
      <c r="C440" s="21" t="s">
        <v>884</v>
      </c>
      <c r="D440" s="23">
        <v>12645</v>
      </c>
      <c r="E440" s="23">
        <v>31607</v>
      </c>
      <c r="F440" s="24">
        <v>388.15</v>
      </c>
      <c r="G440" s="17"/>
      <c r="H440" s="20">
        <f t="shared" si="36"/>
        <v>0</v>
      </c>
      <c r="I440" s="22">
        <f t="shared" si="37"/>
        <v>388.15</v>
      </c>
      <c r="J440" s="22">
        <f t="shared" si="38"/>
        <v>388.15</v>
      </c>
      <c r="K440" s="18">
        <f t="shared" si="39"/>
        <v>4908156.75</v>
      </c>
      <c r="L440" s="18">
        <f t="shared" si="40"/>
        <v>12268257.049999999</v>
      </c>
      <c r="M440" s="19"/>
    </row>
    <row r="441" spans="1:13" ht="15" customHeight="1">
      <c r="A441" s="20">
        <f t="shared" si="41"/>
        <v>433</v>
      </c>
      <c r="B441" s="20" t="s">
        <v>885</v>
      </c>
      <c r="C441" s="21" t="s">
        <v>886</v>
      </c>
      <c r="D441" s="23">
        <v>12597</v>
      </c>
      <c r="E441" s="23">
        <v>31490</v>
      </c>
      <c r="F441" s="24">
        <v>69.41</v>
      </c>
      <c r="G441" s="17"/>
      <c r="H441" s="20">
        <f t="shared" si="36"/>
        <v>0</v>
      </c>
      <c r="I441" s="22">
        <f t="shared" si="37"/>
        <v>69.41</v>
      </c>
      <c r="J441" s="22">
        <f t="shared" si="38"/>
        <v>69.41</v>
      </c>
      <c r="K441" s="18">
        <f t="shared" si="39"/>
        <v>874357.7699999999</v>
      </c>
      <c r="L441" s="18">
        <f t="shared" si="40"/>
        <v>2185720.9</v>
      </c>
      <c r="M441" s="19"/>
    </row>
    <row r="442" spans="1:13" ht="15" customHeight="1">
      <c r="A442" s="20">
        <f t="shared" si="41"/>
        <v>434</v>
      </c>
      <c r="B442" s="20" t="s">
        <v>887</v>
      </c>
      <c r="C442" s="21" t="s">
        <v>888</v>
      </c>
      <c r="D442" s="23">
        <v>12567</v>
      </c>
      <c r="E442" s="23">
        <v>31416</v>
      </c>
      <c r="F442" s="24">
        <v>673.02</v>
      </c>
      <c r="G442" s="17"/>
      <c r="H442" s="20">
        <f t="shared" si="36"/>
        <v>0</v>
      </c>
      <c r="I442" s="22">
        <f t="shared" si="37"/>
        <v>673.02</v>
      </c>
      <c r="J442" s="22">
        <f t="shared" si="38"/>
        <v>673.02</v>
      </c>
      <c r="K442" s="18">
        <f t="shared" si="39"/>
        <v>8457842.3399999999</v>
      </c>
      <c r="L442" s="18">
        <f t="shared" si="40"/>
        <v>21143596.32</v>
      </c>
      <c r="M442" s="19"/>
    </row>
    <row r="443" spans="1:13" ht="15" customHeight="1">
      <c r="A443" s="20">
        <f t="shared" si="41"/>
        <v>435</v>
      </c>
      <c r="B443" s="20" t="s">
        <v>889</v>
      </c>
      <c r="C443" s="21" t="s">
        <v>890</v>
      </c>
      <c r="D443" s="23">
        <v>12561</v>
      </c>
      <c r="E443" s="23">
        <v>31402</v>
      </c>
      <c r="F443" s="24">
        <v>249.42</v>
      </c>
      <c r="G443" s="17"/>
      <c r="H443" s="20">
        <f t="shared" si="36"/>
        <v>0</v>
      </c>
      <c r="I443" s="22">
        <f t="shared" si="37"/>
        <v>249.42</v>
      </c>
      <c r="J443" s="22">
        <f t="shared" si="38"/>
        <v>249.42</v>
      </c>
      <c r="K443" s="18">
        <f t="shared" si="39"/>
        <v>3132964.6199999996</v>
      </c>
      <c r="L443" s="18">
        <f t="shared" si="40"/>
        <v>7832286.8399999999</v>
      </c>
      <c r="M443" s="19"/>
    </row>
    <row r="444" spans="1:13" ht="15" customHeight="1">
      <c r="A444" s="20">
        <f t="shared" si="41"/>
        <v>436</v>
      </c>
      <c r="B444" s="20" t="s">
        <v>891</v>
      </c>
      <c r="C444" s="21" t="s">
        <v>892</v>
      </c>
      <c r="D444" s="23">
        <v>12365</v>
      </c>
      <c r="E444" s="23">
        <v>30910</v>
      </c>
      <c r="F444" s="24">
        <v>252.25</v>
      </c>
      <c r="G444" s="17"/>
      <c r="H444" s="20">
        <f t="shared" si="36"/>
        <v>0</v>
      </c>
      <c r="I444" s="22">
        <f t="shared" si="37"/>
        <v>252.25</v>
      </c>
      <c r="J444" s="22">
        <f t="shared" si="38"/>
        <v>252.25</v>
      </c>
      <c r="K444" s="18">
        <f t="shared" si="39"/>
        <v>3119071.25</v>
      </c>
      <c r="L444" s="18">
        <f t="shared" si="40"/>
        <v>7797047.5</v>
      </c>
      <c r="M444" s="19"/>
    </row>
    <row r="445" spans="1:13" ht="15" customHeight="1">
      <c r="A445" s="20">
        <f t="shared" si="41"/>
        <v>437</v>
      </c>
      <c r="B445" s="20" t="s">
        <v>893</v>
      </c>
      <c r="C445" s="21" t="s">
        <v>894</v>
      </c>
      <c r="D445" s="23">
        <v>12212</v>
      </c>
      <c r="E445" s="23">
        <v>30525</v>
      </c>
      <c r="F445" s="24">
        <v>157.47</v>
      </c>
      <c r="G445" s="17"/>
      <c r="H445" s="20">
        <f t="shared" si="36"/>
        <v>0</v>
      </c>
      <c r="I445" s="22">
        <f t="shared" si="37"/>
        <v>157.47</v>
      </c>
      <c r="J445" s="22">
        <f t="shared" si="38"/>
        <v>157.47</v>
      </c>
      <c r="K445" s="18">
        <f t="shared" si="39"/>
        <v>1923023.64</v>
      </c>
      <c r="L445" s="18">
        <f t="shared" si="40"/>
        <v>4806771.75</v>
      </c>
      <c r="M445" s="19"/>
    </row>
    <row r="446" spans="1:13" ht="15" customHeight="1">
      <c r="A446" s="20">
        <f t="shared" si="41"/>
        <v>438</v>
      </c>
      <c r="B446" s="20" t="s">
        <v>895</v>
      </c>
      <c r="C446" s="21" t="s">
        <v>896</v>
      </c>
      <c r="D446" s="23">
        <v>12149</v>
      </c>
      <c r="E446" s="23">
        <v>30367</v>
      </c>
      <c r="F446" s="24">
        <v>65.78</v>
      </c>
      <c r="G446" s="17"/>
      <c r="H446" s="20">
        <f t="shared" si="36"/>
        <v>0</v>
      </c>
      <c r="I446" s="22">
        <f t="shared" si="37"/>
        <v>65.78</v>
      </c>
      <c r="J446" s="22">
        <f t="shared" si="38"/>
        <v>65.78</v>
      </c>
      <c r="K446" s="18">
        <f t="shared" si="39"/>
        <v>799161.22</v>
      </c>
      <c r="L446" s="18">
        <f t="shared" si="40"/>
        <v>1997541.26</v>
      </c>
      <c r="M446" s="19"/>
    </row>
    <row r="447" spans="1:13" ht="15" customHeight="1">
      <c r="A447" s="20">
        <f t="shared" si="41"/>
        <v>439</v>
      </c>
      <c r="B447" s="20" t="s">
        <v>897</v>
      </c>
      <c r="C447" s="21" t="s">
        <v>898</v>
      </c>
      <c r="D447" s="23">
        <v>12145</v>
      </c>
      <c r="E447" s="23">
        <v>30362</v>
      </c>
      <c r="F447" s="24">
        <v>468.3</v>
      </c>
      <c r="G447" s="17"/>
      <c r="H447" s="20">
        <f t="shared" si="36"/>
        <v>0</v>
      </c>
      <c r="I447" s="22">
        <f t="shared" si="37"/>
        <v>468.3</v>
      </c>
      <c r="J447" s="22">
        <f t="shared" si="38"/>
        <v>468.3</v>
      </c>
      <c r="K447" s="18">
        <f t="shared" si="39"/>
        <v>5687503.5</v>
      </c>
      <c r="L447" s="18">
        <f t="shared" si="40"/>
        <v>14218524.6</v>
      </c>
      <c r="M447" s="19"/>
    </row>
    <row r="448" spans="1:13" ht="15" customHeight="1">
      <c r="A448" s="20">
        <f t="shared" si="41"/>
        <v>440</v>
      </c>
      <c r="B448" s="20" t="s">
        <v>899</v>
      </c>
      <c r="C448" s="21" t="s">
        <v>900</v>
      </c>
      <c r="D448" s="23">
        <v>12085</v>
      </c>
      <c r="E448" s="23">
        <v>30211</v>
      </c>
      <c r="F448" s="24">
        <v>111.74</v>
      </c>
      <c r="G448" s="17"/>
      <c r="H448" s="20">
        <f t="shared" si="36"/>
        <v>0</v>
      </c>
      <c r="I448" s="22">
        <f t="shared" si="37"/>
        <v>111.74</v>
      </c>
      <c r="J448" s="22">
        <f t="shared" si="38"/>
        <v>111.74</v>
      </c>
      <c r="K448" s="18">
        <f t="shared" si="39"/>
        <v>1350377.9</v>
      </c>
      <c r="L448" s="18">
        <f t="shared" si="40"/>
        <v>3375777.1399999997</v>
      </c>
      <c r="M448" s="19"/>
    </row>
    <row r="449" spans="1:13" ht="15" customHeight="1">
      <c r="A449" s="20">
        <f t="shared" si="41"/>
        <v>441</v>
      </c>
      <c r="B449" s="20" t="s">
        <v>901</v>
      </c>
      <c r="C449" s="21" t="s">
        <v>902</v>
      </c>
      <c r="D449" s="23">
        <v>12003</v>
      </c>
      <c r="E449" s="23">
        <v>30005</v>
      </c>
      <c r="F449" s="24">
        <v>59.45</v>
      </c>
      <c r="G449" s="17"/>
      <c r="H449" s="20">
        <f t="shared" si="36"/>
        <v>0</v>
      </c>
      <c r="I449" s="22">
        <f t="shared" si="37"/>
        <v>59.45</v>
      </c>
      <c r="J449" s="22">
        <f t="shared" si="38"/>
        <v>59.45</v>
      </c>
      <c r="K449" s="18">
        <f t="shared" si="39"/>
        <v>713578.35</v>
      </c>
      <c r="L449" s="18">
        <f t="shared" si="40"/>
        <v>1783797.25</v>
      </c>
      <c r="M449" s="19"/>
    </row>
    <row r="450" spans="1:13" ht="15" customHeight="1">
      <c r="A450" s="20">
        <f t="shared" si="41"/>
        <v>442</v>
      </c>
      <c r="B450" s="20" t="s">
        <v>903</v>
      </c>
      <c r="C450" s="21" t="s">
        <v>904</v>
      </c>
      <c r="D450" s="23">
        <v>12000</v>
      </c>
      <c r="E450" s="23">
        <v>30000</v>
      </c>
      <c r="F450" s="24">
        <v>236.93</v>
      </c>
      <c r="G450" s="17"/>
      <c r="H450" s="20">
        <f t="shared" si="36"/>
        <v>0</v>
      </c>
      <c r="I450" s="22">
        <f t="shared" si="37"/>
        <v>236.93</v>
      </c>
      <c r="J450" s="22">
        <f t="shared" si="38"/>
        <v>236.93</v>
      </c>
      <c r="K450" s="18">
        <f t="shared" si="39"/>
        <v>2843160</v>
      </c>
      <c r="L450" s="18">
        <f t="shared" si="40"/>
        <v>7107900</v>
      </c>
      <c r="M450" s="19"/>
    </row>
    <row r="451" spans="1:13" ht="15" customHeight="1">
      <c r="A451" s="20">
        <f t="shared" si="41"/>
        <v>443</v>
      </c>
      <c r="B451" s="20" t="s">
        <v>905</v>
      </c>
      <c r="C451" s="21" t="s">
        <v>906</v>
      </c>
      <c r="D451" s="23">
        <v>11954</v>
      </c>
      <c r="E451" s="23">
        <v>29881</v>
      </c>
      <c r="F451" s="24">
        <v>22.24</v>
      </c>
      <c r="G451" s="17"/>
      <c r="H451" s="20">
        <f t="shared" si="36"/>
        <v>0</v>
      </c>
      <c r="I451" s="22">
        <f t="shared" si="37"/>
        <v>22.24</v>
      </c>
      <c r="J451" s="22">
        <f t="shared" si="38"/>
        <v>22.24</v>
      </c>
      <c r="K451" s="18">
        <f t="shared" si="39"/>
        <v>265856.95999999996</v>
      </c>
      <c r="L451" s="18">
        <f t="shared" si="40"/>
        <v>664553.43999999994</v>
      </c>
      <c r="M451" s="19"/>
    </row>
    <row r="452" spans="1:13" ht="15" customHeight="1">
      <c r="A452" s="20">
        <f t="shared" si="41"/>
        <v>444</v>
      </c>
      <c r="B452" s="20" t="s">
        <v>907</v>
      </c>
      <c r="C452" s="21" t="s">
        <v>908</v>
      </c>
      <c r="D452" s="23">
        <v>11954</v>
      </c>
      <c r="E452" s="23">
        <v>29879</v>
      </c>
      <c r="F452" s="24">
        <v>96.98</v>
      </c>
      <c r="G452" s="17"/>
      <c r="H452" s="20">
        <f t="shared" si="36"/>
        <v>0</v>
      </c>
      <c r="I452" s="22">
        <f t="shared" si="37"/>
        <v>96.98</v>
      </c>
      <c r="J452" s="22">
        <f t="shared" si="38"/>
        <v>96.98</v>
      </c>
      <c r="K452" s="18">
        <f t="shared" si="39"/>
        <v>1159298.9200000002</v>
      </c>
      <c r="L452" s="18">
        <f t="shared" si="40"/>
        <v>2897665.42</v>
      </c>
      <c r="M452" s="19"/>
    </row>
    <row r="453" spans="1:13" ht="15" customHeight="1">
      <c r="A453" s="20">
        <f t="shared" si="41"/>
        <v>445</v>
      </c>
      <c r="B453" s="20" t="s">
        <v>909</v>
      </c>
      <c r="C453" s="21" t="s">
        <v>910</v>
      </c>
      <c r="D453" s="23">
        <v>11945</v>
      </c>
      <c r="E453" s="23">
        <v>29860</v>
      </c>
      <c r="F453" s="24">
        <v>87.15</v>
      </c>
      <c r="G453" s="17"/>
      <c r="H453" s="20">
        <f t="shared" si="36"/>
        <v>0</v>
      </c>
      <c r="I453" s="22">
        <f t="shared" si="37"/>
        <v>87.15</v>
      </c>
      <c r="J453" s="22">
        <f t="shared" si="38"/>
        <v>87.15</v>
      </c>
      <c r="K453" s="18">
        <f t="shared" si="39"/>
        <v>1041006.7500000001</v>
      </c>
      <c r="L453" s="18">
        <f t="shared" si="40"/>
        <v>2602299</v>
      </c>
      <c r="M453" s="19"/>
    </row>
    <row r="454" spans="1:13" ht="15" customHeight="1">
      <c r="A454" s="20">
        <f t="shared" si="41"/>
        <v>446</v>
      </c>
      <c r="B454" s="20" t="s">
        <v>911</v>
      </c>
      <c r="C454" s="21" t="s">
        <v>912</v>
      </c>
      <c r="D454" s="23">
        <v>11910</v>
      </c>
      <c r="E454" s="23">
        <v>29771</v>
      </c>
      <c r="F454" s="24">
        <v>9.64</v>
      </c>
      <c r="G454" s="17"/>
      <c r="H454" s="20">
        <f t="shared" si="36"/>
        <v>0</v>
      </c>
      <c r="I454" s="22">
        <f t="shared" si="37"/>
        <v>9.64</v>
      </c>
      <c r="J454" s="22">
        <f t="shared" si="38"/>
        <v>9.64</v>
      </c>
      <c r="K454" s="18">
        <f t="shared" si="39"/>
        <v>114812.40000000001</v>
      </c>
      <c r="L454" s="18">
        <f t="shared" si="40"/>
        <v>286992.44</v>
      </c>
      <c r="M454" s="19"/>
    </row>
    <row r="455" spans="1:13" ht="15" customHeight="1">
      <c r="A455" s="20">
        <f t="shared" si="41"/>
        <v>447</v>
      </c>
      <c r="B455" s="20" t="s">
        <v>913</v>
      </c>
      <c r="C455" s="21" t="s">
        <v>914</v>
      </c>
      <c r="D455" s="23">
        <v>11777</v>
      </c>
      <c r="E455" s="23">
        <v>29439</v>
      </c>
      <c r="F455" s="24">
        <v>41.95</v>
      </c>
      <c r="G455" s="17"/>
      <c r="H455" s="20">
        <f t="shared" si="36"/>
        <v>0</v>
      </c>
      <c r="I455" s="22">
        <f t="shared" si="37"/>
        <v>41.95</v>
      </c>
      <c r="J455" s="22">
        <f t="shared" si="38"/>
        <v>41.95</v>
      </c>
      <c r="K455" s="18">
        <f t="shared" si="39"/>
        <v>494045.15</v>
      </c>
      <c r="L455" s="18">
        <f t="shared" si="40"/>
        <v>1234966.05</v>
      </c>
      <c r="M455" s="19"/>
    </row>
    <row r="456" spans="1:13" ht="15" customHeight="1">
      <c r="A456" s="20">
        <f t="shared" si="41"/>
        <v>448</v>
      </c>
      <c r="B456" s="20" t="s">
        <v>915</v>
      </c>
      <c r="C456" s="21" t="s">
        <v>916</v>
      </c>
      <c r="D456" s="23">
        <v>11743</v>
      </c>
      <c r="E456" s="23">
        <v>29356</v>
      </c>
      <c r="F456" s="24">
        <v>439.68</v>
      </c>
      <c r="G456" s="17"/>
      <c r="H456" s="20">
        <f t="shared" si="36"/>
        <v>0</v>
      </c>
      <c r="I456" s="22">
        <f t="shared" si="37"/>
        <v>439.68</v>
      </c>
      <c r="J456" s="22">
        <f t="shared" si="38"/>
        <v>439.68</v>
      </c>
      <c r="K456" s="18">
        <f t="shared" si="39"/>
        <v>5163162.24</v>
      </c>
      <c r="L456" s="18">
        <f t="shared" si="40"/>
        <v>12907246.08</v>
      </c>
      <c r="M456" s="19"/>
    </row>
    <row r="457" spans="1:13" ht="15" customHeight="1">
      <c r="A457" s="20">
        <f t="shared" si="41"/>
        <v>449</v>
      </c>
      <c r="B457" s="20" t="s">
        <v>917</v>
      </c>
      <c r="C457" s="21" t="s">
        <v>918</v>
      </c>
      <c r="D457" s="23">
        <v>11372</v>
      </c>
      <c r="E457" s="23">
        <v>28428</v>
      </c>
      <c r="F457" s="24">
        <v>4413.59</v>
      </c>
      <c r="G457" s="17"/>
      <c r="H457" s="20">
        <f t="shared" ref="H457:H520" si="42">F457*G457</f>
        <v>0</v>
      </c>
      <c r="I457" s="22">
        <f t="shared" ref="I457:I520" si="43">F457-H457</f>
        <v>4413.59</v>
      </c>
      <c r="J457" s="22">
        <f t="shared" ref="J457:J520" si="44">TRUNC(I457,2)</f>
        <v>4413.59</v>
      </c>
      <c r="K457" s="18">
        <f t="shared" ref="K457:K520" si="45">D457*J457</f>
        <v>50191345.480000004</v>
      </c>
      <c r="L457" s="18">
        <f t="shared" ref="L457:L520" si="46">E457*J457</f>
        <v>125469536.52000001</v>
      </c>
      <c r="M457" s="19"/>
    </row>
    <row r="458" spans="1:13" ht="15" customHeight="1">
      <c r="A458" s="20">
        <f t="shared" si="41"/>
        <v>450</v>
      </c>
      <c r="B458" s="20" t="s">
        <v>919</v>
      </c>
      <c r="C458" s="21" t="s">
        <v>920</v>
      </c>
      <c r="D458" s="23">
        <v>11241</v>
      </c>
      <c r="E458" s="23">
        <v>28102</v>
      </c>
      <c r="F458" s="24">
        <v>278.81</v>
      </c>
      <c r="G458" s="17"/>
      <c r="H458" s="20">
        <f t="shared" si="42"/>
        <v>0</v>
      </c>
      <c r="I458" s="22">
        <f t="shared" si="43"/>
        <v>278.81</v>
      </c>
      <c r="J458" s="22">
        <f t="shared" si="44"/>
        <v>278.81</v>
      </c>
      <c r="K458" s="18">
        <f t="shared" si="45"/>
        <v>3134103.21</v>
      </c>
      <c r="L458" s="18">
        <f t="shared" si="46"/>
        <v>7835118.6200000001</v>
      </c>
      <c r="M458" s="19"/>
    </row>
    <row r="459" spans="1:13" ht="15" customHeight="1">
      <c r="A459" s="20">
        <f t="shared" ref="A459:A522" si="47">A458+1</f>
        <v>451</v>
      </c>
      <c r="B459" s="20" t="s">
        <v>921</v>
      </c>
      <c r="C459" s="21" t="s">
        <v>922</v>
      </c>
      <c r="D459" s="23">
        <v>11087</v>
      </c>
      <c r="E459" s="23">
        <v>27716</v>
      </c>
      <c r="F459" s="24">
        <v>125.13</v>
      </c>
      <c r="G459" s="17"/>
      <c r="H459" s="20">
        <f t="shared" si="42"/>
        <v>0</v>
      </c>
      <c r="I459" s="22">
        <f t="shared" si="43"/>
        <v>125.13</v>
      </c>
      <c r="J459" s="22">
        <f t="shared" si="44"/>
        <v>125.13</v>
      </c>
      <c r="K459" s="18">
        <f t="shared" si="45"/>
        <v>1387316.31</v>
      </c>
      <c r="L459" s="18">
        <f t="shared" si="46"/>
        <v>3468103.08</v>
      </c>
      <c r="M459" s="19"/>
    </row>
    <row r="460" spans="1:13" ht="15" customHeight="1">
      <c r="A460" s="20">
        <f t="shared" si="47"/>
        <v>452</v>
      </c>
      <c r="B460" s="20" t="s">
        <v>923</v>
      </c>
      <c r="C460" s="21" t="s">
        <v>924</v>
      </c>
      <c r="D460" s="23">
        <v>10899</v>
      </c>
      <c r="E460" s="23">
        <v>27245</v>
      </c>
      <c r="F460" s="24">
        <v>124.47</v>
      </c>
      <c r="G460" s="17"/>
      <c r="H460" s="20">
        <f t="shared" si="42"/>
        <v>0</v>
      </c>
      <c r="I460" s="22">
        <f t="shared" si="43"/>
        <v>124.47</v>
      </c>
      <c r="J460" s="22">
        <f t="shared" si="44"/>
        <v>124.47</v>
      </c>
      <c r="K460" s="18">
        <f t="shared" si="45"/>
        <v>1356598.53</v>
      </c>
      <c r="L460" s="18">
        <f t="shared" si="46"/>
        <v>3391185.15</v>
      </c>
      <c r="M460" s="19"/>
    </row>
    <row r="461" spans="1:13" ht="15" customHeight="1">
      <c r="A461" s="20">
        <f t="shared" si="47"/>
        <v>453</v>
      </c>
      <c r="B461" s="20" t="s">
        <v>925</v>
      </c>
      <c r="C461" s="21" t="s">
        <v>926</v>
      </c>
      <c r="D461" s="23">
        <v>10850</v>
      </c>
      <c r="E461" s="23">
        <v>27121</v>
      </c>
      <c r="F461" s="24">
        <v>154.22</v>
      </c>
      <c r="G461" s="17"/>
      <c r="H461" s="20">
        <f t="shared" si="42"/>
        <v>0</v>
      </c>
      <c r="I461" s="22">
        <f t="shared" si="43"/>
        <v>154.22</v>
      </c>
      <c r="J461" s="22">
        <f t="shared" si="44"/>
        <v>154.22</v>
      </c>
      <c r="K461" s="18">
        <f t="shared" si="45"/>
        <v>1673287</v>
      </c>
      <c r="L461" s="18">
        <f t="shared" si="46"/>
        <v>4182600.62</v>
      </c>
      <c r="M461" s="19"/>
    </row>
    <row r="462" spans="1:13" ht="15" customHeight="1">
      <c r="A462" s="20">
        <f t="shared" si="47"/>
        <v>454</v>
      </c>
      <c r="B462" s="20" t="s">
        <v>927</v>
      </c>
      <c r="C462" s="21" t="s">
        <v>928</v>
      </c>
      <c r="D462" s="23">
        <v>10474</v>
      </c>
      <c r="E462" s="23">
        <v>26180</v>
      </c>
      <c r="F462" s="24">
        <v>20.149999999999999</v>
      </c>
      <c r="G462" s="17"/>
      <c r="H462" s="20">
        <f t="shared" si="42"/>
        <v>0</v>
      </c>
      <c r="I462" s="22">
        <f t="shared" si="43"/>
        <v>20.149999999999999</v>
      </c>
      <c r="J462" s="22">
        <f t="shared" si="44"/>
        <v>20.149999999999999</v>
      </c>
      <c r="K462" s="18">
        <f t="shared" si="45"/>
        <v>211051.09999999998</v>
      </c>
      <c r="L462" s="18">
        <f t="shared" si="46"/>
        <v>527527</v>
      </c>
      <c r="M462" s="19"/>
    </row>
    <row r="463" spans="1:13" ht="15" customHeight="1">
      <c r="A463" s="20">
        <f t="shared" si="47"/>
        <v>455</v>
      </c>
      <c r="B463" s="20" t="s">
        <v>929</v>
      </c>
      <c r="C463" s="21" t="s">
        <v>930</v>
      </c>
      <c r="D463" s="23">
        <v>10242</v>
      </c>
      <c r="E463" s="23">
        <v>25604</v>
      </c>
      <c r="F463" s="24">
        <v>182.41</v>
      </c>
      <c r="G463" s="17"/>
      <c r="H463" s="20">
        <f t="shared" si="42"/>
        <v>0</v>
      </c>
      <c r="I463" s="22">
        <f t="shared" si="43"/>
        <v>182.41</v>
      </c>
      <c r="J463" s="22">
        <f t="shared" si="44"/>
        <v>182.41</v>
      </c>
      <c r="K463" s="18">
        <f t="shared" si="45"/>
        <v>1868243.22</v>
      </c>
      <c r="L463" s="18">
        <f t="shared" si="46"/>
        <v>4670425.6399999997</v>
      </c>
      <c r="M463" s="19"/>
    </row>
    <row r="464" spans="1:13" ht="15" customHeight="1">
      <c r="A464" s="20">
        <f t="shared" si="47"/>
        <v>456</v>
      </c>
      <c r="B464" s="20" t="s">
        <v>931</v>
      </c>
      <c r="C464" s="21" t="s">
        <v>932</v>
      </c>
      <c r="D464" s="23">
        <v>9849</v>
      </c>
      <c r="E464" s="23">
        <v>24620</v>
      </c>
      <c r="F464" s="24">
        <v>20.43</v>
      </c>
      <c r="G464" s="17"/>
      <c r="H464" s="20">
        <f t="shared" si="42"/>
        <v>0</v>
      </c>
      <c r="I464" s="22">
        <f t="shared" si="43"/>
        <v>20.43</v>
      </c>
      <c r="J464" s="22">
        <f t="shared" si="44"/>
        <v>20.43</v>
      </c>
      <c r="K464" s="18">
        <f t="shared" si="45"/>
        <v>201215.07</v>
      </c>
      <c r="L464" s="18">
        <f t="shared" si="46"/>
        <v>502986.6</v>
      </c>
      <c r="M464" s="19"/>
    </row>
    <row r="465" spans="1:13" ht="15" customHeight="1">
      <c r="A465" s="20">
        <f t="shared" si="47"/>
        <v>457</v>
      </c>
      <c r="B465" s="20" t="s">
        <v>933</v>
      </c>
      <c r="C465" s="21" t="s">
        <v>934</v>
      </c>
      <c r="D465" s="23">
        <v>9816</v>
      </c>
      <c r="E465" s="23">
        <v>24535</v>
      </c>
      <c r="F465" s="24">
        <v>729.94</v>
      </c>
      <c r="G465" s="17"/>
      <c r="H465" s="20">
        <f t="shared" si="42"/>
        <v>0</v>
      </c>
      <c r="I465" s="22">
        <f t="shared" si="43"/>
        <v>729.94</v>
      </c>
      <c r="J465" s="22">
        <f t="shared" si="44"/>
        <v>729.94</v>
      </c>
      <c r="K465" s="18">
        <f t="shared" si="45"/>
        <v>7165091.040000001</v>
      </c>
      <c r="L465" s="18">
        <f t="shared" si="46"/>
        <v>17909077.900000002</v>
      </c>
      <c r="M465" s="19"/>
    </row>
    <row r="466" spans="1:13" ht="15" customHeight="1">
      <c r="A466" s="20">
        <f t="shared" si="47"/>
        <v>458</v>
      </c>
      <c r="B466" s="20" t="s">
        <v>935</v>
      </c>
      <c r="C466" s="21" t="s">
        <v>936</v>
      </c>
      <c r="D466" s="23">
        <v>9767</v>
      </c>
      <c r="E466" s="23">
        <v>24414</v>
      </c>
      <c r="F466" s="24">
        <v>339.74</v>
      </c>
      <c r="G466" s="17"/>
      <c r="H466" s="20">
        <f t="shared" si="42"/>
        <v>0</v>
      </c>
      <c r="I466" s="22">
        <f t="shared" si="43"/>
        <v>339.74</v>
      </c>
      <c r="J466" s="22">
        <f t="shared" si="44"/>
        <v>339.74</v>
      </c>
      <c r="K466" s="18">
        <f t="shared" si="45"/>
        <v>3318240.58</v>
      </c>
      <c r="L466" s="18">
        <f t="shared" si="46"/>
        <v>8294412.3600000003</v>
      </c>
      <c r="M466" s="19"/>
    </row>
    <row r="467" spans="1:13" ht="15" customHeight="1">
      <c r="A467" s="20">
        <f t="shared" si="47"/>
        <v>459</v>
      </c>
      <c r="B467" s="20" t="s">
        <v>937</v>
      </c>
      <c r="C467" s="21" t="s">
        <v>938</v>
      </c>
      <c r="D467" s="23">
        <v>9374</v>
      </c>
      <c r="E467" s="23">
        <v>23433</v>
      </c>
      <c r="F467" s="24">
        <v>783.44</v>
      </c>
      <c r="G467" s="17"/>
      <c r="H467" s="20">
        <f t="shared" si="42"/>
        <v>0</v>
      </c>
      <c r="I467" s="22">
        <f t="shared" si="43"/>
        <v>783.44</v>
      </c>
      <c r="J467" s="22">
        <f t="shared" si="44"/>
        <v>783.44</v>
      </c>
      <c r="K467" s="18">
        <f t="shared" si="45"/>
        <v>7343966.5600000005</v>
      </c>
      <c r="L467" s="18">
        <f t="shared" si="46"/>
        <v>18358349.52</v>
      </c>
      <c r="M467" s="19"/>
    </row>
    <row r="468" spans="1:13" ht="15" customHeight="1">
      <c r="A468" s="20">
        <f t="shared" si="47"/>
        <v>460</v>
      </c>
      <c r="B468" s="20" t="s">
        <v>939</v>
      </c>
      <c r="C468" s="21" t="s">
        <v>940</v>
      </c>
      <c r="D468" s="23">
        <v>9331</v>
      </c>
      <c r="E468" s="23">
        <v>23324</v>
      </c>
      <c r="F468" s="24">
        <v>199.33</v>
      </c>
      <c r="G468" s="17"/>
      <c r="H468" s="20">
        <f t="shared" si="42"/>
        <v>0</v>
      </c>
      <c r="I468" s="22">
        <f t="shared" si="43"/>
        <v>199.33</v>
      </c>
      <c r="J468" s="22">
        <f t="shared" si="44"/>
        <v>199.33</v>
      </c>
      <c r="K468" s="18">
        <f t="shared" si="45"/>
        <v>1859948.2300000002</v>
      </c>
      <c r="L468" s="18">
        <f t="shared" si="46"/>
        <v>4649172.92</v>
      </c>
      <c r="M468" s="19"/>
    </row>
    <row r="469" spans="1:13" ht="15" customHeight="1">
      <c r="A469" s="20">
        <f t="shared" si="47"/>
        <v>461</v>
      </c>
      <c r="B469" s="20" t="s">
        <v>941</v>
      </c>
      <c r="C469" s="21" t="s">
        <v>942</v>
      </c>
      <c r="D469" s="23">
        <v>9224</v>
      </c>
      <c r="E469" s="23">
        <v>23053</v>
      </c>
      <c r="F469" s="24">
        <v>3140.6</v>
      </c>
      <c r="G469" s="17"/>
      <c r="H469" s="20">
        <f t="shared" si="42"/>
        <v>0</v>
      </c>
      <c r="I469" s="22">
        <f t="shared" si="43"/>
        <v>3140.6</v>
      </c>
      <c r="J469" s="22">
        <f t="shared" si="44"/>
        <v>3140.6</v>
      </c>
      <c r="K469" s="18">
        <f t="shared" si="45"/>
        <v>28968894.399999999</v>
      </c>
      <c r="L469" s="18">
        <f t="shared" si="46"/>
        <v>72400251.799999997</v>
      </c>
      <c r="M469" s="19"/>
    </row>
    <row r="470" spans="1:13" ht="15" customHeight="1">
      <c r="A470" s="20">
        <f t="shared" si="47"/>
        <v>462</v>
      </c>
      <c r="B470" s="20" t="s">
        <v>943</v>
      </c>
      <c r="C470" s="21" t="s">
        <v>944</v>
      </c>
      <c r="D470" s="23">
        <v>9085</v>
      </c>
      <c r="E470" s="23">
        <v>22709</v>
      </c>
      <c r="F470" s="24">
        <v>230.42</v>
      </c>
      <c r="G470" s="17"/>
      <c r="H470" s="20">
        <f t="shared" si="42"/>
        <v>0</v>
      </c>
      <c r="I470" s="22">
        <f t="shared" si="43"/>
        <v>230.42</v>
      </c>
      <c r="J470" s="22">
        <f t="shared" si="44"/>
        <v>230.42</v>
      </c>
      <c r="K470" s="18">
        <f t="shared" si="45"/>
        <v>2093365.7</v>
      </c>
      <c r="L470" s="18">
        <f t="shared" si="46"/>
        <v>5232607.7799999993</v>
      </c>
      <c r="M470" s="19"/>
    </row>
    <row r="471" spans="1:13" ht="15" customHeight="1">
      <c r="A471" s="20">
        <f t="shared" si="47"/>
        <v>463</v>
      </c>
      <c r="B471" s="20" t="s">
        <v>945</v>
      </c>
      <c r="C471" s="21" t="s">
        <v>946</v>
      </c>
      <c r="D471" s="23">
        <v>8903</v>
      </c>
      <c r="E471" s="23">
        <v>22254</v>
      </c>
      <c r="F471" s="24">
        <v>62.27</v>
      </c>
      <c r="G471" s="17"/>
      <c r="H471" s="20">
        <f t="shared" si="42"/>
        <v>0</v>
      </c>
      <c r="I471" s="22">
        <f t="shared" si="43"/>
        <v>62.27</v>
      </c>
      <c r="J471" s="22">
        <f t="shared" si="44"/>
        <v>62.27</v>
      </c>
      <c r="K471" s="18">
        <f t="shared" si="45"/>
        <v>554389.81000000006</v>
      </c>
      <c r="L471" s="18">
        <f t="shared" si="46"/>
        <v>1385756.58</v>
      </c>
      <c r="M471" s="19"/>
    </row>
    <row r="472" spans="1:13" ht="15" customHeight="1">
      <c r="A472" s="20">
        <f t="shared" si="47"/>
        <v>464</v>
      </c>
      <c r="B472" s="20" t="s">
        <v>947</v>
      </c>
      <c r="C472" s="21" t="s">
        <v>948</v>
      </c>
      <c r="D472" s="23">
        <v>8805</v>
      </c>
      <c r="E472" s="23">
        <v>22010</v>
      </c>
      <c r="F472" s="24">
        <v>13.54</v>
      </c>
      <c r="G472" s="17"/>
      <c r="H472" s="20">
        <f t="shared" si="42"/>
        <v>0</v>
      </c>
      <c r="I472" s="22">
        <f t="shared" si="43"/>
        <v>13.54</v>
      </c>
      <c r="J472" s="22">
        <f t="shared" si="44"/>
        <v>13.54</v>
      </c>
      <c r="K472" s="18">
        <f t="shared" si="45"/>
        <v>119219.7</v>
      </c>
      <c r="L472" s="18">
        <f t="shared" si="46"/>
        <v>298015.39999999997</v>
      </c>
      <c r="M472" s="19"/>
    </row>
    <row r="473" spans="1:13" ht="15" customHeight="1">
      <c r="A473" s="20">
        <f t="shared" si="47"/>
        <v>465</v>
      </c>
      <c r="B473" s="20" t="s">
        <v>949</v>
      </c>
      <c r="C473" s="21" t="s">
        <v>950</v>
      </c>
      <c r="D473" s="23">
        <v>8772</v>
      </c>
      <c r="E473" s="23">
        <v>21929</v>
      </c>
      <c r="F473" s="24">
        <v>88.01</v>
      </c>
      <c r="G473" s="17"/>
      <c r="H473" s="20">
        <f t="shared" si="42"/>
        <v>0</v>
      </c>
      <c r="I473" s="22">
        <f t="shared" si="43"/>
        <v>88.01</v>
      </c>
      <c r="J473" s="22">
        <f t="shared" si="44"/>
        <v>88.01</v>
      </c>
      <c r="K473" s="18">
        <f t="shared" si="45"/>
        <v>772023.72000000009</v>
      </c>
      <c r="L473" s="18">
        <f t="shared" si="46"/>
        <v>1929971.29</v>
      </c>
      <c r="M473" s="19"/>
    </row>
    <row r="474" spans="1:13" ht="15" customHeight="1">
      <c r="A474" s="20">
        <f t="shared" si="47"/>
        <v>466</v>
      </c>
      <c r="B474" s="20" t="s">
        <v>951</v>
      </c>
      <c r="C474" s="21" t="s">
        <v>952</v>
      </c>
      <c r="D474" s="23">
        <v>8717</v>
      </c>
      <c r="E474" s="23">
        <v>21788</v>
      </c>
      <c r="F474" s="24">
        <v>218.07</v>
      </c>
      <c r="G474" s="17"/>
      <c r="H474" s="20">
        <f t="shared" si="42"/>
        <v>0</v>
      </c>
      <c r="I474" s="22">
        <f t="shared" si="43"/>
        <v>218.07</v>
      </c>
      <c r="J474" s="22">
        <f t="shared" si="44"/>
        <v>218.07</v>
      </c>
      <c r="K474" s="18">
        <f t="shared" si="45"/>
        <v>1900916.19</v>
      </c>
      <c r="L474" s="18">
        <f t="shared" si="46"/>
        <v>4751309.16</v>
      </c>
      <c r="M474" s="19"/>
    </row>
    <row r="475" spans="1:13" ht="15" customHeight="1">
      <c r="A475" s="20">
        <f t="shared" si="47"/>
        <v>467</v>
      </c>
      <c r="B475" s="20" t="s">
        <v>953</v>
      </c>
      <c r="C475" s="21" t="s">
        <v>954</v>
      </c>
      <c r="D475" s="23">
        <v>8707</v>
      </c>
      <c r="E475" s="23">
        <v>21763</v>
      </c>
      <c r="F475" s="24">
        <v>498.41</v>
      </c>
      <c r="G475" s="17"/>
      <c r="H475" s="20">
        <f t="shared" si="42"/>
        <v>0</v>
      </c>
      <c r="I475" s="22">
        <f t="shared" si="43"/>
        <v>498.41</v>
      </c>
      <c r="J475" s="22">
        <f t="shared" si="44"/>
        <v>498.41</v>
      </c>
      <c r="K475" s="18">
        <f t="shared" si="45"/>
        <v>4339655.87</v>
      </c>
      <c r="L475" s="18">
        <f t="shared" si="46"/>
        <v>10846896.83</v>
      </c>
      <c r="M475" s="19"/>
    </row>
    <row r="476" spans="1:13" ht="15" customHeight="1">
      <c r="A476" s="20">
        <f t="shared" si="47"/>
        <v>468</v>
      </c>
      <c r="B476" s="20" t="s">
        <v>955</v>
      </c>
      <c r="C476" s="21" t="s">
        <v>956</v>
      </c>
      <c r="D476" s="23">
        <v>8390</v>
      </c>
      <c r="E476" s="23">
        <v>20969</v>
      </c>
      <c r="F476" s="24">
        <v>57.6</v>
      </c>
      <c r="G476" s="17"/>
      <c r="H476" s="20">
        <f t="shared" si="42"/>
        <v>0</v>
      </c>
      <c r="I476" s="22">
        <f t="shared" si="43"/>
        <v>57.6</v>
      </c>
      <c r="J476" s="22">
        <f t="shared" si="44"/>
        <v>57.6</v>
      </c>
      <c r="K476" s="18">
        <f t="shared" si="45"/>
        <v>483264</v>
      </c>
      <c r="L476" s="18">
        <f t="shared" si="46"/>
        <v>1207814.4000000001</v>
      </c>
      <c r="M476" s="19"/>
    </row>
    <row r="477" spans="1:13" ht="15" customHeight="1">
      <c r="A477" s="20">
        <f t="shared" si="47"/>
        <v>469</v>
      </c>
      <c r="B477" s="20" t="s">
        <v>957</v>
      </c>
      <c r="C477" s="21" t="s">
        <v>958</v>
      </c>
      <c r="D477" s="23">
        <v>8386</v>
      </c>
      <c r="E477" s="23">
        <v>20964</v>
      </c>
      <c r="F477" s="24">
        <v>126.32</v>
      </c>
      <c r="G477" s="17"/>
      <c r="H477" s="20">
        <f t="shared" si="42"/>
        <v>0</v>
      </c>
      <c r="I477" s="22">
        <f t="shared" si="43"/>
        <v>126.32</v>
      </c>
      <c r="J477" s="22">
        <f t="shared" si="44"/>
        <v>126.32</v>
      </c>
      <c r="K477" s="18">
        <f t="shared" si="45"/>
        <v>1059319.52</v>
      </c>
      <c r="L477" s="18">
        <f t="shared" si="46"/>
        <v>2648172.48</v>
      </c>
      <c r="M477" s="19"/>
    </row>
    <row r="478" spans="1:13" ht="15" customHeight="1">
      <c r="A478" s="20">
        <f t="shared" si="47"/>
        <v>470</v>
      </c>
      <c r="B478" s="20" t="s">
        <v>959</v>
      </c>
      <c r="C478" s="21" t="s">
        <v>960</v>
      </c>
      <c r="D478" s="23">
        <v>8367</v>
      </c>
      <c r="E478" s="23">
        <v>20911</v>
      </c>
      <c r="F478" s="24">
        <v>244.97</v>
      </c>
      <c r="G478" s="17"/>
      <c r="H478" s="20">
        <f t="shared" si="42"/>
        <v>0</v>
      </c>
      <c r="I478" s="22">
        <f t="shared" si="43"/>
        <v>244.97</v>
      </c>
      <c r="J478" s="22">
        <f t="shared" si="44"/>
        <v>244.97</v>
      </c>
      <c r="K478" s="18">
        <f t="shared" si="45"/>
        <v>2049663.99</v>
      </c>
      <c r="L478" s="18">
        <f t="shared" si="46"/>
        <v>5122567.67</v>
      </c>
      <c r="M478" s="19"/>
    </row>
    <row r="479" spans="1:13" ht="15" customHeight="1">
      <c r="A479" s="20">
        <f t="shared" si="47"/>
        <v>471</v>
      </c>
      <c r="B479" s="20" t="s">
        <v>961</v>
      </c>
      <c r="C479" s="21" t="s">
        <v>962</v>
      </c>
      <c r="D479" s="23">
        <v>8103</v>
      </c>
      <c r="E479" s="23">
        <v>20257</v>
      </c>
      <c r="F479" s="24">
        <v>26.73</v>
      </c>
      <c r="G479" s="17"/>
      <c r="H479" s="20">
        <f t="shared" si="42"/>
        <v>0</v>
      </c>
      <c r="I479" s="22">
        <f t="shared" si="43"/>
        <v>26.73</v>
      </c>
      <c r="J479" s="22">
        <f t="shared" si="44"/>
        <v>26.73</v>
      </c>
      <c r="K479" s="18">
        <f t="shared" si="45"/>
        <v>216593.19</v>
      </c>
      <c r="L479" s="18">
        <f t="shared" si="46"/>
        <v>541469.61</v>
      </c>
      <c r="M479" s="19"/>
    </row>
    <row r="480" spans="1:13" ht="15" customHeight="1">
      <c r="A480" s="20">
        <f t="shared" si="47"/>
        <v>472</v>
      </c>
      <c r="B480" s="20" t="s">
        <v>963</v>
      </c>
      <c r="C480" s="21" t="s">
        <v>964</v>
      </c>
      <c r="D480" s="23">
        <v>8089</v>
      </c>
      <c r="E480" s="23">
        <v>20222</v>
      </c>
      <c r="F480" s="24">
        <v>237.26</v>
      </c>
      <c r="G480" s="17"/>
      <c r="H480" s="20">
        <f t="shared" si="42"/>
        <v>0</v>
      </c>
      <c r="I480" s="22">
        <f t="shared" si="43"/>
        <v>237.26</v>
      </c>
      <c r="J480" s="22">
        <f t="shared" si="44"/>
        <v>237.26</v>
      </c>
      <c r="K480" s="18">
        <f t="shared" si="45"/>
        <v>1919196.14</v>
      </c>
      <c r="L480" s="18">
        <f t="shared" si="46"/>
        <v>4797871.72</v>
      </c>
      <c r="M480" s="19"/>
    </row>
    <row r="481" spans="1:13" ht="15" customHeight="1">
      <c r="A481" s="20">
        <f t="shared" si="47"/>
        <v>473</v>
      </c>
      <c r="B481" s="20" t="s">
        <v>965</v>
      </c>
      <c r="C481" s="21" t="s">
        <v>966</v>
      </c>
      <c r="D481" s="23">
        <v>8070</v>
      </c>
      <c r="E481" s="23">
        <v>20173</v>
      </c>
      <c r="F481" s="24">
        <v>5699.08</v>
      </c>
      <c r="G481" s="17"/>
      <c r="H481" s="20">
        <f t="shared" si="42"/>
        <v>0</v>
      </c>
      <c r="I481" s="22">
        <f t="shared" si="43"/>
        <v>5699.08</v>
      </c>
      <c r="J481" s="22">
        <f t="shared" si="44"/>
        <v>5699.08</v>
      </c>
      <c r="K481" s="18">
        <f t="shared" si="45"/>
        <v>45991575.600000001</v>
      </c>
      <c r="L481" s="18">
        <f t="shared" si="46"/>
        <v>114967540.84</v>
      </c>
      <c r="M481" s="19"/>
    </row>
    <row r="482" spans="1:13" ht="15" customHeight="1">
      <c r="A482" s="20">
        <f t="shared" si="47"/>
        <v>474</v>
      </c>
      <c r="B482" s="20" t="s">
        <v>967</v>
      </c>
      <c r="C482" s="21" t="s">
        <v>968</v>
      </c>
      <c r="D482" s="23">
        <v>8000</v>
      </c>
      <c r="E482" s="23">
        <v>20000</v>
      </c>
      <c r="F482" s="24">
        <v>30.65</v>
      </c>
      <c r="G482" s="17"/>
      <c r="H482" s="20">
        <f t="shared" si="42"/>
        <v>0</v>
      </c>
      <c r="I482" s="22">
        <f t="shared" si="43"/>
        <v>30.65</v>
      </c>
      <c r="J482" s="22">
        <f t="shared" si="44"/>
        <v>30.65</v>
      </c>
      <c r="K482" s="18">
        <f t="shared" si="45"/>
        <v>245200</v>
      </c>
      <c r="L482" s="18">
        <f t="shared" si="46"/>
        <v>613000</v>
      </c>
      <c r="M482" s="19"/>
    </row>
    <row r="483" spans="1:13" ht="15" customHeight="1">
      <c r="A483" s="20">
        <f t="shared" si="47"/>
        <v>475</v>
      </c>
      <c r="B483" s="20" t="s">
        <v>969</v>
      </c>
      <c r="C483" s="21" t="s">
        <v>970</v>
      </c>
      <c r="D483" s="23">
        <v>7853</v>
      </c>
      <c r="E483" s="23">
        <v>19631</v>
      </c>
      <c r="F483" s="24">
        <v>11.48</v>
      </c>
      <c r="G483" s="17"/>
      <c r="H483" s="20">
        <f t="shared" si="42"/>
        <v>0</v>
      </c>
      <c r="I483" s="22">
        <f t="shared" si="43"/>
        <v>11.48</v>
      </c>
      <c r="J483" s="22">
        <f t="shared" si="44"/>
        <v>11.48</v>
      </c>
      <c r="K483" s="18">
        <f t="shared" si="45"/>
        <v>90152.44</v>
      </c>
      <c r="L483" s="18">
        <f t="shared" si="46"/>
        <v>225363.88</v>
      </c>
      <c r="M483" s="19"/>
    </row>
    <row r="484" spans="1:13" ht="15" customHeight="1">
      <c r="A484" s="20">
        <f t="shared" si="47"/>
        <v>476</v>
      </c>
      <c r="B484" s="20" t="s">
        <v>971</v>
      </c>
      <c r="C484" s="21" t="s">
        <v>972</v>
      </c>
      <c r="D484" s="23">
        <v>7803</v>
      </c>
      <c r="E484" s="23">
        <v>19507</v>
      </c>
      <c r="F484" s="24">
        <v>406.38</v>
      </c>
      <c r="G484" s="17"/>
      <c r="H484" s="20">
        <f t="shared" si="42"/>
        <v>0</v>
      </c>
      <c r="I484" s="22">
        <f t="shared" si="43"/>
        <v>406.38</v>
      </c>
      <c r="J484" s="22">
        <f t="shared" si="44"/>
        <v>406.38</v>
      </c>
      <c r="K484" s="18">
        <f t="shared" si="45"/>
        <v>3170983.14</v>
      </c>
      <c r="L484" s="18">
        <f t="shared" si="46"/>
        <v>7927254.6600000001</v>
      </c>
      <c r="M484" s="19"/>
    </row>
    <row r="485" spans="1:13" ht="15" customHeight="1">
      <c r="A485" s="20">
        <f t="shared" si="47"/>
        <v>477</v>
      </c>
      <c r="B485" s="20" t="s">
        <v>973</v>
      </c>
      <c r="C485" s="21" t="s">
        <v>974</v>
      </c>
      <c r="D485" s="23">
        <v>7578</v>
      </c>
      <c r="E485" s="23">
        <v>18942</v>
      </c>
      <c r="F485" s="24">
        <v>106.43</v>
      </c>
      <c r="G485" s="17"/>
      <c r="H485" s="20">
        <f t="shared" si="42"/>
        <v>0</v>
      </c>
      <c r="I485" s="22">
        <f t="shared" si="43"/>
        <v>106.43</v>
      </c>
      <c r="J485" s="22">
        <f t="shared" si="44"/>
        <v>106.43</v>
      </c>
      <c r="K485" s="18">
        <f t="shared" si="45"/>
        <v>806526.54</v>
      </c>
      <c r="L485" s="18">
        <f t="shared" si="46"/>
        <v>2015997.06</v>
      </c>
      <c r="M485" s="19"/>
    </row>
    <row r="486" spans="1:13" ht="15" customHeight="1">
      <c r="A486" s="20">
        <f t="shared" si="47"/>
        <v>478</v>
      </c>
      <c r="B486" s="20" t="s">
        <v>975</v>
      </c>
      <c r="C486" s="21" t="s">
        <v>976</v>
      </c>
      <c r="D486" s="23">
        <v>7489</v>
      </c>
      <c r="E486" s="23">
        <v>18716</v>
      </c>
      <c r="F486" s="24">
        <v>788.87</v>
      </c>
      <c r="G486" s="17"/>
      <c r="H486" s="20">
        <f t="shared" si="42"/>
        <v>0</v>
      </c>
      <c r="I486" s="22">
        <f t="shared" si="43"/>
        <v>788.87</v>
      </c>
      <c r="J486" s="22">
        <f t="shared" si="44"/>
        <v>788.87</v>
      </c>
      <c r="K486" s="18">
        <f t="shared" si="45"/>
        <v>5907847.4299999997</v>
      </c>
      <c r="L486" s="18">
        <f t="shared" si="46"/>
        <v>14764490.92</v>
      </c>
      <c r="M486" s="19"/>
    </row>
    <row r="487" spans="1:13" ht="15" customHeight="1">
      <c r="A487" s="20">
        <f t="shared" si="47"/>
        <v>479</v>
      </c>
      <c r="B487" s="20" t="s">
        <v>977</v>
      </c>
      <c r="C487" s="21" t="s">
        <v>978</v>
      </c>
      <c r="D487" s="23">
        <v>7472</v>
      </c>
      <c r="E487" s="23">
        <v>18678</v>
      </c>
      <c r="F487" s="24">
        <v>350.01</v>
      </c>
      <c r="G487" s="17"/>
      <c r="H487" s="20">
        <f t="shared" si="42"/>
        <v>0</v>
      </c>
      <c r="I487" s="22">
        <f t="shared" si="43"/>
        <v>350.01</v>
      </c>
      <c r="J487" s="22">
        <f t="shared" si="44"/>
        <v>350.01</v>
      </c>
      <c r="K487" s="18">
        <f t="shared" si="45"/>
        <v>2615274.7199999997</v>
      </c>
      <c r="L487" s="18">
        <f t="shared" si="46"/>
        <v>6537486.7800000003</v>
      </c>
      <c r="M487" s="19"/>
    </row>
    <row r="488" spans="1:13" ht="15" customHeight="1">
      <c r="A488" s="20">
        <f t="shared" si="47"/>
        <v>480</v>
      </c>
      <c r="B488" s="20" t="s">
        <v>979</v>
      </c>
      <c r="C488" s="21" t="s">
        <v>980</v>
      </c>
      <c r="D488" s="23">
        <v>7298</v>
      </c>
      <c r="E488" s="23">
        <v>18243</v>
      </c>
      <c r="F488" s="24">
        <v>578.41999999999996</v>
      </c>
      <c r="G488" s="17"/>
      <c r="H488" s="20">
        <f t="shared" si="42"/>
        <v>0</v>
      </c>
      <c r="I488" s="22">
        <f t="shared" si="43"/>
        <v>578.41999999999996</v>
      </c>
      <c r="J488" s="22">
        <f t="shared" si="44"/>
        <v>578.41999999999996</v>
      </c>
      <c r="K488" s="18">
        <f t="shared" si="45"/>
        <v>4221309.16</v>
      </c>
      <c r="L488" s="18">
        <f t="shared" si="46"/>
        <v>10552116.059999999</v>
      </c>
      <c r="M488" s="19"/>
    </row>
    <row r="489" spans="1:13" ht="15" customHeight="1">
      <c r="A489" s="20">
        <f t="shared" si="47"/>
        <v>481</v>
      </c>
      <c r="B489" s="20" t="s">
        <v>981</v>
      </c>
      <c r="C489" s="21" t="s">
        <v>982</v>
      </c>
      <c r="D489" s="23">
        <v>7214</v>
      </c>
      <c r="E489" s="23">
        <v>18031</v>
      </c>
      <c r="F489" s="24">
        <v>216.54</v>
      </c>
      <c r="G489" s="17"/>
      <c r="H489" s="20">
        <f t="shared" si="42"/>
        <v>0</v>
      </c>
      <c r="I489" s="22">
        <f t="shared" si="43"/>
        <v>216.54</v>
      </c>
      <c r="J489" s="22">
        <f t="shared" si="44"/>
        <v>216.54</v>
      </c>
      <c r="K489" s="18">
        <f t="shared" si="45"/>
        <v>1562119.56</v>
      </c>
      <c r="L489" s="18">
        <f t="shared" si="46"/>
        <v>3904432.7399999998</v>
      </c>
      <c r="M489" s="19"/>
    </row>
    <row r="490" spans="1:13" ht="15" customHeight="1">
      <c r="A490" s="20">
        <f t="shared" si="47"/>
        <v>482</v>
      </c>
      <c r="B490" s="20" t="s">
        <v>983</v>
      </c>
      <c r="C490" s="21" t="s">
        <v>984</v>
      </c>
      <c r="D490" s="23">
        <v>6920</v>
      </c>
      <c r="E490" s="23">
        <v>17300</v>
      </c>
      <c r="F490" s="24">
        <v>131.36000000000001</v>
      </c>
      <c r="G490" s="17"/>
      <c r="H490" s="20">
        <f t="shared" si="42"/>
        <v>0</v>
      </c>
      <c r="I490" s="22">
        <f t="shared" si="43"/>
        <v>131.36000000000001</v>
      </c>
      <c r="J490" s="22">
        <f t="shared" si="44"/>
        <v>131.36000000000001</v>
      </c>
      <c r="K490" s="18">
        <f t="shared" si="45"/>
        <v>909011.20000000007</v>
      </c>
      <c r="L490" s="18">
        <f t="shared" si="46"/>
        <v>2272528.0000000005</v>
      </c>
      <c r="M490" s="19"/>
    </row>
    <row r="491" spans="1:13" ht="15" customHeight="1">
      <c r="A491" s="20">
        <f t="shared" si="47"/>
        <v>483</v>
      </c>
      <c r="B491" s="20" t="s">
        <v>985</v>
      </c>
      <c r="C491" s="21" t="s">
        <v>986</v>
      </c>
      <c r="D491" s="23">
        <v>6834</v>
      </c>
      <c r="E491" s="23">
        <v>17081</v>
      </c>
      <c r="F491" s="24">
        <v>187.11</v>
      </c>
      <c r="G491" s="17"/>
      <c r="H491" s="20">
        <f t="shared" si="42"/>
        <v>0</v>
      </c>
      <c r="I491" s="22">
        <f t="shared" si="43"/>
        <v>187.11</v>
      </c>
      <c r="J491" s="22">
        <f t="shared" si="44"/>
        <v>187.11</v>
      </c>
      <c r="K491" s="18">
        <f t="shared" si="45"/>
        <v>1278709.74</v>
      </c>
      <c r="L491" s="18">
        <f t="shared" si="46"/>
        <v>3196025.91</v>
      </c>
      <c r="M491" s="19"/>
    </row>
    <row r="492" spans="1:13" ht="15" customHeight="1">
      <c r="A492" s="20">
        <f t="shared" si="47"/>
        <v>484</v>
      </c>
      <c r="B492" s="20" t="s">
        <v>987</v>
      </c>
      <c r="C492" s="21" t="s">
        <v>988</v>
      </c>
      <c r="D492" s="23">
        <v>6704</v>
      </c>
      <c r="E492" s="23">
        <v>16757</v>
      </c>
      <c r="F492" s="24">
        <v>67.959999999999994</v>
      </c>
      <c r="G492" s="17"/>
      <c r="H492" s="20">
        <f t="shared" si="42"/>
        <v>0</v>
      </c>
      <c r="I492" s="22">
        <f t="shared" si="43"/>
        <v>67.959999999999994</v>
      </c>
      <c r="J492" s="22">
        <f t="shared" si="44"/>
        <v>67.959999999999994</v>
      </c>
      <c r="K492" s="18">
        <f t="shared" si="45"/>
        <v>455603.83999999997</v>
      </c>
      <c r="L492" s="18">
        <f t="shared" si="46"/>
        <v>1138805.72</v>
      </c>
      <c r="M492" s="19"/>
    </row>
    <row r="493" spans="1:13" ht="15" customHeight="1">
      <c r="A493" s="20">
        <f t="shared" si="47"/>
        <v>485</v>
      </c>
      <c r="B493" s="20" t="s">
        <v>989</v>
      </c>
      <c r="C493" s="21" t="s">
        <v>990</v>
      </c>
      <c r="D493" s="23">
        <v>6503</v>
      </c>
      <c r="E493" s="23">
        <v>16252</v>
      </c>
      <c r="F493" s="24">
        <v>790.4</v>
      </c>
      <c r="G493" s="17"/>
      <c r="H493" s="20">
        <f t="shared" si="42"/>
        <v>0</v>
      </c>
      <c r="I493" s="22">
        <f t="shared" si="43"/>
        <v>790.4</v>
      </c>
      <c r="J493" s="22">
        <f t="shared" si="44"/>
        <v>790.4</v>
      </c>
      <c r="K493" s="18">
        <f t="shared" si="45"/>
        <v>5139971.2</v>
      </c>
      <c r="L493" s="18">
        <f t="shared" si="46"/>
        <v>12845580.799999999</v>
      </c>
      <c r="M493" s="19"/>
    </row>
    <row r="494" spans="1:13" ht="15" customHeight="1">
      <c r="A494" s="20">
        <f t="shared" si="47"/>
        <v>486</v>
      </c>
      <c r="B494" s="20" t="s">
        <v>991</v>
      </c>
      <c r="C494" s="21" t="s">
        <v>992</v>
      </c>
      <c r="D494" s="23">
        <v>6433</v>
      </c>
      <c r="E494" s="23">
        <v>16078</v>
      </c>
      <c r="F494" s="24">
        <v>276.8</v>
      </c>
      <c r="G494" s="17"/>
      <c r="H494" s="20">
        <f t="shared" si="42"/>
        <v>0</v>
      </c>
      <c r="I494" s="22">
        <f t="shared" si="43"/>
        <v>276.8</v>
      </c>
      <c r="J494" s="22">
        <f t="shared" si="44"/>
        <v>276.8</v>
      </c>
      <c r="K494" s="18">
        <f t="shared" si="45"/>
        <v>1780654.4000000001</v>
      </c>
      <c r="L494" s="18">
        <f t="shared" si="46"/>
        <v>4450390.4000000004</v>
      </c>
      <c r="M494" s="19"/>
    </row>
    <row r="495" spans="1:13" ht="15" customHeight="1">
      <c r="A495" s="20">
        <f t="shared" si="47"/>
        <v>487</v>
      </c>
      <c r="B495" s="20" t="s">
        <v>993</v>
      </c>
      <c r="C495" s="21" t="s">
        <v>994</v>
      </c>
      <c r="D495" s="23">
        <v>6297</v>
      </c>
      <c r="E495" s="23">
        <v>15739</v>
      </c>
      <c r="F495" s="24">
        <v>473.17</v>
      </c>
      <c r="G495" s="17"/>
      <c r="H495" s="20">
        <f t="shared" si="42"/>
        <v>0</v>
      </c>
      <c r="I495" s="22">
        <f t="shared" si="43"/>
        <v>473.17</v>
      </c>
      <c r="J495" s="22">
        <f t="shared" si="44"/>
        <v>473.17</v>
      </c>
      <c r="K495" s="18">
        <f t="shared" si="45"/>
        <v>2979551.49</v>
      </c>
      <c r="L495" s="18">
        <f t="shared" si="46"/>
        <v>7447222.6299999999</v>
      </c>
      <c r="M495" s="19"/>
    </row>
    <row r="496" spans="1:13" ht="15" customHeight="1">
      <c r="A496" s="20">
        <f t="shared" si="47"/>
        <v>488</v>
      </c>
      <c r="B496" s="20" t="s">
        <v>995</v>
      </c>
      <c r="C496" s="21" t="s">
        <v>996</v>
      </c>
      <c r="D496" s="23">
        <v>6190</v>
      </c>
      <c r="E496" s="23">
        <v>15471</v>
      </c>
      <c r="F496" s="24">
        <v>211.63</v>
      </c>
      <c r="G496" s="17"/>
      <c r="H496" s="20">
        <f t="shared" si="42"/>
        <v>0</v>
      </c>
      <c r="I496" s="22">
        <f t="shared" si="43"/>
        <v>211.63</v>
      </c>
      <c r="J496" s="22">
        <f t="shared" si="44"/>
        <v>211.63</v>
      </c>
      <c r="K496" s="18">
        <f t="shared" si="45"/>
        <v>1309989.7</v>
      </c>
      <c r="L496" s="18">
        <f t="shared" si="46"/>
        <v>3274127.73</v>
      </c>
      <c r="M496" s="19"/>
    </row>
    <row r="497" spans="1:13" ht="15" customHeight="1">
      <c r="A497" s="20">
        <f t="shared" si="47"/>
        <v>489</v>
      </c>
      <c r="B497" s="20" t="s">
        <v>997</v>
      </c>
      <c r="C497" s="21" t="s">
        <v>998</v>
      </c>
      <c r="D497" s="23">
        <v>6093</v>
      </c>
      <c r="E497" s="23">
        <v>15228</v>
      </c>
      <c r="F497" s="24">
        <v>135.05000000000001</v>
      </c>
      <c r="G497" s="17"/>
      <c r="H497" s="20">
        <f t="shared" si="42"/>
        <v>0</v>
      </c>
      <c r="I497" s="22">
        <f t="shared" si="43"/>
        <v>135.05000000000001</v>
      </c>
      <c r="J497" s="22">
        <f t="shared" si="44"/>
        <v>135.05000000000001</v>
      </c>
      <c r="K497" s="18">
        <f t="shared" si="45"/>
        <v>822859.65</v>
      </c>
      <c r="L497" s="18">
        <f t="shared" si="46"/>
        <v>2056541.4000000001</v>
      </c>
      <c r="M497" s="19"/>
    </row>
    <row r="498" spans="1:13" ht="15" customHeight="1">
      <c r="A498" s="20">
        <f t="shared" si="47"/>
        <v>490</v>
      </c>
      <c r="B498" s="20" t="s">
        <v>999</v>
      </c>
      <c r="C498" s="21" t="s">
        <v>1000</v>
      </c>
      <c r="D498" s="23">
        <v>5960</v>
      </c>
      <c r="E498" s="23">
        <v>14896</v>
      </c>
      <c r="F498" s="24">
        <v>1202.6500000000001</v>
      </c>
      <c r="G498" s="17"/>
      <c r="H498" s="20">
        <f t="shared" si="42"/>
        <v>0</v>
      </c>
      <c r="I498" s="22">
        <f t="shared" si="43"/>
        <v>1202.6500000000001</v>
      </c>
      <c r="J498" s="22">
        <f t="shared" si="44"/>
        <v>1202.6500000000001</v>
      </c>
      <c r="K498" s="18">
        <f t="shared" si="45"/>
        <v>7167794.0000000009</v>
      </c>
      <c r="L498" s="18">
        <f t="shared" si="46"/>
        <v>17914674.400000002</v>
      </c>
      <c r="M498" s="19"/>
    </row>
    <row r="499" spans="1:13" ht="15" customHeight="1">
      <c r="A499" s="20">
        <f t="shared" si="47"/>
        <v>491</v>
      </c>
      <c r="B499" s="20" t="s">
        <v>1001</v>
      </c>
      <c r="C499" s="21" t="s">
        <v>1002</v>
      </c>
      <c r="D499" s="23">
        <v>5746</v>
      </c>
      <c r="E499" s="23">
        <v>14364</v>
      </c>
      <c r="F499" s="24">
        <v>36.520000000000003</v>
      </c>
      <c r="G499" s="17"/>
      <c r="H499" s="20">
        <f t="shared" si="42"/>
        <v>0</v>
      </c>
      <c r="I499" s="22">
        <f t="shared" si="43"/>
        <v>36.520000000000003</v>
      </c>
      <c r="J499" s="22">
        <f t="shared" si="44"/>
        <v>36.520000000000003</v>
      </c>
      <c r="K499" s="18">
        <f t="shared" si="45"/>
        <v>209843.92</v>
      </c>
      <c r="L499" s="18">
        <f t="shared" si="46"/>
        <v>524573.28</v>
      </c>
      <c r="M499" s="19"/>
    </row>
    <row r="500" spans="1:13" ht="15" customHeight="1">
      <c r="A500" s="20">
        <f t="shared" si="47"/>
        <v>492</v>
      </c>
      <c r="B500" s="20" t="s">
        <v>1003</v>
      </c>
      <c r="C500" s="21" t="s">
        <v>1004</v>
      </c>
      <c r="D500" s="23">
        <v>5586</v>
      </c>
      <c r="E500" s="23">
        <v>13962</v>
      </c>
      <c r="F500" s="24">
        <v>360.62</v>
      </c>
      <c r="G500" s="17"/>
      <c r="H500" s="20">
        <f t="shared" si="42"/>
        <v>0</v>
      </c>
      <c r="I500" s="22">
        <f t="shared" si="43"/>
        <v>360.62</v>
      </c>
      <c r="J500" s="22">
        <f t="shared" si="44"/>
        <v>360.62</v>
      </c>
      <c r="K500" s="18">
        <f t="shared" si="45"/>
        <v>2014423.32</v>
      </c>
      <c r="L500" s="18">
        <f t="shared" si="46"/>
        <v>5034976.4400000004</v>
      </c>
      <c r="M500" s="19"/>
    </row>
    <row r="501" spans="1:13" ht="15" customHeight="1">
      <c r="A501" s="20">
        <f t="shared" si="47"/>
        <v>493</v>
      </c>
      <c r="B501" s="20" t="s">
        <v>1005</v>
      </c>
      <c r="C501" s="21" t="s">
        <v>1006</v>
      </c>
      <c r="D501" s="23">
        <v>5550</v>
      </c>
      <c r="E501" s="23">
        <v>13872</v>
      </c>
      <c r="F501" s="24">
        <v>521.15</v>
      </c>
      <c r="G501" s="17"/>
      <c r="H501" s="20">
        <f t="shared" si="42"/>
        <v>0</v>
      </c>
      <c r="I501" s="22">
        <f t="shared" si="43"/>
        <v>521.15</v>
      </c>
      <c r="J501" s="22">
        <f t="shared" si="44"/>
        <v>521.15</v>
      </c>
      <c r="K501" s="18">
        <f t="shared" si="45"/>
        <v>2892382.5</v>
      </c>
      <c r="L501" s="18">
        <f t="shared" si="46"/>
        <v>7229392.7999999998</v>
      </c>
      <c r="M501" s="19"/>
    </row>
    <row r="502" spans="1:13" ht="15" customHeight="1">
      <c r="A502" s="20">
        <f t="shared" si="47"/>
        <v>494</v>
      </c>
      <c r="B502" s="20" t="s">
        <v>1007</v>
      </c>
      <c r="C502" s="21" t="s">
        <v>1008</v>
      </c>
      <c r="D502" s="23">
        <v>5532</v>
      </c>
      <c r="E502" s="23">
        <v>13829</v>
      </c>
      <c r="F502" s="24">
        <v>66.209999999999994</v>
      </c>
      <c r="G502" s="17"/>
      <c r="H502" s="20">
        <f t="shared" si="42"/>
        <v>0</v>
      </c>
      <c r="I502" s="22">
        <f t="shared" si="43"/>
        <v>66.209999999999994</v>
      </c>
      <c r="J502" s="22">
        <f t="shared" si="44"/>
        <v>66.209999999999994</v>
      </c>
      <c r="K502" s="18">
        <f t="shared" si="45"/>
        <v>366273.72</v>
      </c>
      <c r="L502" s="18">
        <f t="shared" si="46"/>
        <v>915618.09</v>
      </c>
      <c r="M502" s="19"/>
    </row>
    <row r="503" spans="1:13" ht="15" customHeight="1">
      <c r="A503" s="20">
        <f t="shared" si="47"/>
        <v>495</v>
      </c>
      <c r="B503" s="20" t="s">
        <v>1009</v>
      </c>
      <c r="C503" s="21" t="s">
        <v>1010</v>
      </c>
      <c r="D503" s="23">
        <v>5464</v>
      </c>
      <c r="E503" s="23">
        <v>13659</v>
      </c>
      <c r="F503" s="24">
        <v>259.39</v>
      </c>
      <c r="G503" s="17"/>
      <c r="H503" s="20">
        <f t="shared" si="42"/>
        <v>0</v>
      </c>
      <c r="I503" s="22">
        <f t="shared" si="43"/>
        <v>259.39</v>
      </c>
      <c r="J503" s="22">
        <f t="shared" si="44"/>
        <v>259.39</v>
      </c>
      <c r="K503" s="18">
        <f t="shared" si="45"/>
        <v>1417306.96</v>
      </c>
      <c r="L503" s="18">
        <f t="shared" si="46"/>
        <v>3543008.01</v>
      </c>
      <c r="M503" s="19"/>
    </row>
    <row r="504" spans="1:13" ht="15" customHeight="1">
      <c r="A504" s="20">
        <f t="shared" si="47"/>
        <v>496</v>
      </c>
      <c r="B504" s="20" t="s">
        <v>1011</v>
      </c>
      <c r="C504" s="21" t="s">
        <v>1012</v>
      </c>
      <c r="D504" s="23">
        <v>5349</v>
      </c>
      <c r="E504" s="23">
        <v>13370</v>
      </c>
      <c r="F504" s="24">
        <v>242.79</v>
      </c>
      <c r="G504" s="17"/>
      <c r="H504" s="20">
        <f t="shared" si="42"/>
        <v>0</v>
      </c>
      <c r="I504" s="22">
        <f t="shared" si="43"/>
        <v>242.79</v>
      </c>
      <c r="J504" s="22">
        <f t="shared" si="44"/>
        <v>242.79</v>
      </c>
      <c r="K504" s="18">
        <f t="shared" si="45"/>
        <v>1298683.71</v>
      </c>
      <c r="L504" s="18">
        <f t="shared" si="46"/>
        <v>3246102.3</v>
      </c>
      <c r="M504" s="19"/>
    </row>
    <row r="505" spans="1:13" ht="15" customHeight="1">
      <c r="A505" s="20">
        <f t="shared" si="47"/>
        <v>497</v>
      </c>
      <c r="B505" s="20" t="s">
        <v>1013</v>
      </c>
      <c r="C505" s="21" t="s">
        <v>1014</v>
      </c>
      <c r="D505" s="23">
        <v>5284</v>
      </c>
      <c r="E505" s="23">
        <v>13208</v>
      </c>
      <c r="F505" s="24">
        <v>306.85000000000002</v>
      </c>
      <c r="G505" s="17"/>
      <c r="H505" s="20">
        <f t="shared" si="42"/>
        <v>0</v>
      </c>
      <c r="I505" s="22">
        <f t="shared" si="43"/>
        <v>306.85000000000002</v>
      </c>
      <c r="J505" s="22">
        <f t="shared" si="44"/>
        <v>306.85000000000002</v>
      </c>
      <c r="K505" s="18">
        <f t="shared" si="45"/>
        <v>1621395.4000000001</v>
      </c>
      <c r="L505" s="18">
        <f t="shared" si="46"/>
        <v>4052874.8000000003</v>
      </c>
      <c r="M505" s="19"/>
    </row>
    <row r="506" spans="1:13" ht="15" customHeight="1">
      <c r="A506" s="20">
        <f t="shared" si="47"/>
        <v>498</v>
      </c>
      <c r="B506" s="20" t="s">
        <v>1015</v>
      </c>
      <c r="C506" s="21" t="s">
        <v>1016</v>
      </c>
      <c r="D506" s="23">
        <v>5194</v>
      </c>
      <c r="E506" s="23">
        <v>12980</v>
      </c>
      <c r="F506" s="24">
        <v>159.44999999999999</v>
      </c>
      <c r="G506" s="17"/>
      <c r="H506" s="20">
        <f t="shared" si="42"/>
        <v>0</v>
      </c>
      <c r="I506" s="22">
        <f t="shared" si="43"/>
        <v>159.44999999999999</v>
      </c>
      <c r="J506" s="22">
        <f t="shared" si="44"/>
        <v>159.44999999999999</v>
      </c>
      <c r="K506" s="18">
        <f t="shared" si="45"/>
        <v>828183.29999999993</v>
      </c>
      <c r="L506" s="18">
        <f t="shared" si="46"/>
        <v>2069660.9999999998</v>
      </c>
      <c r="M506" s="19"/>
    </row>
    <row r="507" spans="1:13" ht="15" customHeight="1">
      <c r="A507" s="20">
        <f t="shared" si="47"/>
        <v>499</v>
      </c>
      <c r="B507" s="20" t="s">
        <v>1017</v>
      </c>
      <c r="C507" s="21" t="s">
        <v>1018</v>
      </c>
      <c r="D507" s="23">
        <v>5187</v>
      </c>
      <c r="E507" s="23">
        <v>12965</v>
      </c>
      <c r="F507" s="24">
        <v>298.18</v>
      </c>
      <c r="G507" s="17"/>
      <c r="H507" s="20">
        <f t="shared" si="42"/>
        <v>0</v>
      </c>
      <c r="I507" s="22">
        <f t="shared" si="43"/>
        <v>298.18</v>
      </c>
      <c r="J507" s="22">
        <f t="shared" si="44"/>
        <v>298.18</v>
      </c>
      <c r="K507" s="18">
        <f t="shared" si="45"/>
        <v>1546659.6600000001</v>
      </c>
      <c r="L507" s="18">
        <f t="shared" si="46"/>
        <v>3865903.7</v>
      </c>
      <c r="M507" s="19"/>
    </row>
    <row r="508" spans="1:13" ht="15" customHeight="1">
      <c r="A508" s="20">
        <f t="shared" si="47"/>
        <v>500</v>
      </c>
      <c r="B508" s="20" t="s">
        <v>1019</v>
      </c>
      <c r="C508" s="21" t="s">
        <v>1020</v>
      </c>
      <c r="D508" s="23">
        <v>5182</v>
      </c>
      <c r="E508" s="23">
        <v>12952</v>
      </c>
      <c r="F508" s="24">
        <v>148.94999999999999</v>
      </c>
      <c r="G508" s="17"/>
      <c r="H508" s="20">
        <f t="shared" si="42"/>
        <v>0</v>
      </c>
      <c r="I508" s="22">
        <f t="shared" si="43"/>
        <v>148.94999999999999</v>
      </c>
      <c r="J508" s="22">
        <f t="shared" si="44"/>
        <v>148.94999999999999</v>
      </c>
      <c r="K508" s="18">
        <f t="shared" si="45"/>
        <v>771858.89999999991</v>
      </c>
      <c r="L508" s="18">
        <f t="shared" si="46"/>
        <v>1929200.4</v>
      </c>
      <c r="M508" s="19"/>
    </row>
    <row r="509" spans="1:13" ht="15" customHeight="1">
      <c r="A509" s="20">
        <f t="shared" si="47"/>
        <v>501</v>
      </c>
      <c r="B509" s="20" t="s">
        <v>1021</v>
      </c>
      <c r="C509" s="21" t="s">
        <v>1022</v>
      </c>
      <c r="D509" s="23">
        <v>5103</v>
      </c>
      <c r="E509" s="23">
        <v>12755</v>
      </c>
      <c r="F509" s="24">
        <v>140.85</v>
      </c>
      <c r="G509" s="17"/>
      <c r="H509" s="20">
        <f t="shared" si="42"/>
        <v>0</v>
      </c>
      <c r="I509" s="22">
        <f t="shared" si="43"/>
        <v>140.85</v>
      </c>
      <c r="J509" s="22">
        <f t="shared" si="44"/>
        <v>140.85</v>
      </c>
      <c r="K509" s="18">
        <f t="shared" si="45"/>
        <v>718757.54999999993</v>
      </c>
      <c r="L509" s="18">
        <f t="shared" si="46"/>
        <v>1796541.75</v>
      </c>
      <c r="M509" s="19"/>
    </row>
    <row r="510" spans="1:13" ht="15" customHeight="1">
      <c r="A510" s="20">
        <f t="shared" si="47"/>
        <v>502</v>
      </c>
      <c r="B510" s="20" t="s">
        <v>1023</v>
      </c>
      <c r="C510" s="21" t="s">
        <v>1024</v>
      </c>
      <c r="D510" s="23">
        <v>5084</v>
      </c>
      <c r="E510" s="23">
        <v>12707</v>
      </c>
      <c r="F510" s="24">
        <v>314.5</v>
      </c>
      <c r="G510" s="17"/>
      <c r="H510" s="20">
        <f t="shared" si="42"/>
        <v>0</v>
      </c>
      <c r="I510" s="22">
        <f t="shared" si="43"/>
        <v>314.5</v>
      </c>
      <c r="J510" s="22">
        <f t="shared" si="44"/>
        <v>314.5</v>
      </c>
      <c r="K510" s="18">
        <f t="shared" si="45"/>
        <v>1598918</v>
      </c>
      <c r="L510" s="18">
        <f t="shared" si="46"/>
        <v>3996351.5</v>
      </c>
      <c r="M510" s="19"/>
    </row>
    <row r="511" spans="1:13" ht="15" customHeight="1">
      <c r="A511" s="20">
        <f t="shared" si="47"/>
        <v>503</v>
      </c>
      <c r="B511" s="20" t="s">
        <v>1025</v>
      </c>
      <c r="C511" s="21" t="s">
        <v>1026</v>
      </c>
      <c r="D511" s="23">
        <v>5064</v>
      </c>
      <c r="E511" s="23">
        <v>12659</v>
      </c>
      <c r="F511" s="24">
        <v>301.82</v>
      </c>
      <c r="G511" s="17"/>
      <c r="H511" s="20">
        <f t="shared" si="42"/>
        <v>0</v>
      </c>
      <c r="I511" s="22">
        <f t="shared" si="43"/>
        <v>301.82</v>
      </c>
      <c r="J511" s="22">
        <f t="shared" si="44"/>
        <v>301.82</v>
      </c>
      <c r="K511" s="18">
        <f t="shared" si="45"/>
        <v>1528416.48</v>
      </c>
      <c r="L511" s="18">
        <f t="shared" si="46"/>
        <v>3820739.38</v>
      </c>
      <c r="M511" s="19"/>
    </row>
    <row r="512" spans="1:13" ht="15" customHeight="1">
      <c r="A512" s="20">
        <f t="shared" si="47"/>
        <v>504</v>
      </c>
      <c r="B512" s="20" t="s">
        <v>1027</v>
      </c>
      <c r="C512" s="21" t="s">
        <v>1028</v>
      </c>
      <c r="D512" s="23">
        <v>4713</v>
      </c>
      <c r="E512" s="23">
        <v>11780</v>
      </c>
      <c r="F512" s="24">
        <v>131.29</v>
      </c>
      <c r="G512" s="17"/>
      <c r="H512" s="20">
        <f t="shared" si="42"/>
        <v>0</v>
      </c>
      <c r="I512" s="22">
        <f t="shared" si="43"/>
        <v>131.29</v>
      </c>
      <c r="J512" s="22">
        <f t="shared" si="44"/>
        <v>131.29</v>
      </c>
      <c r="K512" s="18">
        <f t="shared" si="45"/>
        <v>618769.77</v>
      </c>
      <c r="L512" s="18">
        <f t="shared" si="46"/>
        <v>1546596.2</v>
      </c>
      <c r="M512" s="19"/>
    </row>
    <row r="513" spans="1:13" ht="15" customHeight="1">
      <c r="A513" s="20">
        <f t="shared" si="47"/>
        <v>505</v>
      </c>
      <c r="B513" s="20" t="s">
        <v>1029</v>
      </c>
      <c r="C513" s="21" t="s">
        <v>1030</v>
      </c>
      <c r="D513" s="23">
        <v>4686</v>
      </c>
      <c r="E513" s="23">
        <v>11713</v>
      </c>
      <c r="F513" s="24">
        <v>31471.67</v>
      </c>
      <c r="G513" s="17"/>
      <c r="H513" s="20">
        <f t="shared" si="42"/>
        <v>0</v>
      </c>
      <c r="I513" s="22">
        <f t="shared" si="43"/>
        <v>31471.67</v>
      </c>
      <c r="J513" s="22">
        <f t="shared" si="44"/>
        <v>31471.67</v>
      </c>
      <c r="K513" s="18">
        <f t="shared" si="45"/>
        <v>147476245.62</v>
      </c>
      <c r="L513" s="18">
        <f t="shared" si="46"/>
        <v>368627670.70999998</v>
      </c>
      <c r="M513" s="19"/>
    </row>
    <row r="514" spans="1:13" ht="15" customHeight="1">
      <c r="A514" s="20">
        <f t="shared" si="47"/>
        <v>506</v>
      </c>
      <c r="B514" s="20" t="s">
        <v>1031</v>
      </c>
      <c r="C514" s="21" t="s">
        <v>1032</v>
      </c>
      <c r="D514" s="23">
        <v>4575</v>
      </c>
      <c r="E514" s="23">
        <v>11434</v>
      </c>
      <c r="F514" s="24">
        <v>39.06</v>
      </c>
      <c r="G514" s="17"/>
      <c r="H514" s="20">
        <f t="shared" si="42"/>
        <v>0</v>
      </c>
      <c r="I514" s="22">
        <f t="shared" si="43"/>
        <v>39.06</v>
      </c>
      <c r="J514" s="22">
        <f t="shared" si="44"/>
        <v>39.06</v>
      </c>
      <c r="K514" s="18">
        <f t="shared" si="45"/>
        <v>178699.5</v>
      </c>
      <c r="L514" s="18">
        <f t="shared" si="46"/>
        <v>446612.04000000004</v>
      </c>
      <c r="M514" s="19"/>
    </row>
    <row r="515" spans="1:13" ht="15" customHeight="1">
      <c r="A515" s="20">
        <f t="shared" si="47"/>
        <v>507</v>
      </c>
      <c r="B515" s="20" t="s">
        <v>1033</v>
      </c>
      <c r="C515" s="21" t="s">
        <v>1034</v>
      </c>
      <c r="D515" s="23">
        <v>4481</v>
      </c>
      <c r="E515" s="23">
        <v>11193</v>
      </c>
      <c r="F515" s="24">
        <v>908.06</v>
      </c>
      <c r="G515" s="17"/>
      <c r="H515" s="20">
        <f t="shared" si="42"/>
        <v>0</v>
      </c>
      <c r="I515" s="22">
        <f t="shared" si="43"/>
        <v>908.06</v>
      </c>
      <c r="J515" s="22">
        <f t="shared" si="44"/>
        <v>908.06</v>
      </c>
      <c r="K515" s="18">
        <f t="shared" si="45"/>
        <v>4069016.86</v>
      </c>
      <c r="L515" s="18">
        <f t="shared" si="46"/>
        <v>10163915.58</v>
      </c>
      <c r="M515" s="19"/>
    </row>
    <row r="516" spans="1:13" ht="15" customHeight="1">
      <c r="A516" s="20">
        <f t="shared" si="47"/>
        <v>508</v>
      </c>
      <c r="B516" s="20" t="s">
        <v>1035</v>
      </c>
      <c r="C516" s="21" t="s">
        <v>1036</v>
      </c>
      <c r="D516" s="23">
        <v>4451</v>
      </c>
      <c r="E516" s="23">
        <v>11123</v>
      </c>
      <c r="F516" s="24">
        <v>243.13</v>
      </c>
      <c r="G516" s="17"/>
      <c r="H516" s="20">
        <f t="shared" si="42"/>
        <v>0</v>
      </c>
      <c r="I516" s="22">
        <f t="shared" si="43"/>
        <v>243.13</v>
      </c>
      <c r="J516" s="22">
        <f t="shared" si="44"/>
        <v>243.13</v>
      </c>
      <c r="K516" s="18">
        <f t="shared" si="45"/>
        <v>1082171.6299999999</v>
      </c>
      <c r="L516" s="18">
        <f t="shared" si="46"/>
        <v>2704334.9899999998</v>
      </c>
      <c r="M516" s="19"/>
    </row>
    <row r="517" spans="1:13" ht="15" customHeight="1">
      <c r="A517" s="20">
        <f t="shared" si="47"/>
        <v>509</v>
      </c>
      <c r="B517" s="20" t="s">
        <v>1037</v>
      </c>
      <c r="C517" s="21" t="s">
        <v>1038</v>
      </c>
      <c r="D517" s="23">
        <v>4415</v>
      </c>
      <c r="E517" s="23">
        <v>11037</v>
      </c>
      <c r="F517" s="24">
        <v>69.540000000000006</v>
      </c>
      <c r="G517" s="17"/>
      <c r="H517" s="20">
        <f t="shared" si="42"/>
        <v>0</v>
      </c>
      <c r="I517" s="22">
        <f t="shared" si="43"/>
        <v>69.540000000000006</v>
      </c>
      <c r="J517" s="22">
        <f t="shared" si="44"/>
        <v>69.540000000000006</v>
      </c>
      <c r="K517" s="18">
        <f t="shared" si="45"/>
        <v>307019.10000000003</v>
      </c>
      <c r="L517" s="18">
        <f t="shared" si="46"/>
        <v>767512.9800000001</v>
      </c>
      <c r="M517" s="19"/>
    </row>
    <row r="518" spans="1:13" ht="15" customHeight="1">
      <c r="A518" s="20">
        <f t="shared" si="47"/>
        <v>510</v>
      </c>
      <c r="B518" s="20" t="s">
        <v>1039</v>
      </c>
      <c r="C518" s="21" t="s">
        <v>1040</v>
      </c>
      <c r="D518" s="23">
        <v>4355</v>
      </c>
      <c r="E518" s="23">
        <v>10887</v>
      </c>
      <c r="F518" s="24">
        <v>840.55</v>
      </c>
      <c r="G518" s="17"/>
      <c r="H518" s="20">
        <f t="shared" si="42"/>
        <v>0</v>
      </c>
      <c r="I518" s="22">
        <f t="shared" si="43"/>
        <v>840.55</v>
      </c>
      <c r="J518" s="22">
        <f t="shared" si="44"/>
        <v>840.55</v>
      </c>
      <c r="K518" s="18">
        <f t="shared" si="45"/>
        <v>3660595.25</v>
      </c>
      <c r="L518" s="18">
        <f t="shared" si="46"/>
        <v>9151067.8499999996</v>
      </c>
      <c r="M518" s="19"/>
    </row>
    <row r="519" spans="1:13" ht="15" customHeight="1">
      <c r="A519" s="20">
        <f t="shared" si="47"/>
        <v>511</v>
      </c>
      <c r="B519" s="20" t="s">
        <v>1041</v>
      </c>
      <c r="C519" s="21" t="s">
        <v>1042</v>
      </c>
      <c r="D519" s="23">
        <v>4325</v>
      </c>
      <c r="E519" s="23">
        <v>10809</v>
      </c>
      <c r="F519" s="24">
        <v>83.58</v>
      </c>
      <c r="G519" s="17"/>
      <c r="H519" s="20">
        <f t="shared" si="42"/>
        <v>0</v>
      </c>
      <c r="I519" s="22">
        <f t="shared" si="43"/>
        <v>83.58</v>
      </c>
      <c r="J519" s="22">
        <f t="shared" si="44"/>
        <v>83.58</v>
      </c>
      <c r="K519" s="18">
        <f t="shared" si="45"/>
        <v>361483.5</v>
      </c>
      <c r="L519" s="18">
        <f t="shared" si="46"/>
        <v>903416.22</v>
      </c>
      <c r="M519" s="19"/>
    </row>
    <row r="520" spans="1:13" ht="15" customHeight="1">
      <c r="A520" s="20">
        <f t="shared" si="47"/>
        <v>512</v>
      </c>
      <c r="B520" s="20" t="s">
        <v>1043</v>
      </c>
      <c r="C520" s="21" t="s">
        <v>1044</v>
      </c>
      <c r="D520" s="23">
        <v>3903</v>
      </c>
      <c r="E520" s="23">
        <v>9754</v>
      </c>
      <c r="F520" s="24">
        <v>7.02</v>
      </c>
      <c r="G520" s="17"/>
      <c r="H520" s="20">
        <f t="shared" si="42"/>
        <v>0</v>
      </c>
      <c r="I520" s="22">
        <f t="shared" si="43"/>
        <v>7.02</v>
      </c>
      <c r="J520" s="22">
        <f t="shared" si="44"/>
        <v>7.02</v>
      </c>
      <c r="K520" s="18">
        <f t="shared" si="45"/>
        <v>27399.059999999998</v>
      </c>
      <c r="L520" s="18">
        <f t="shared" si="46"/>
        <v>68473.08</v>
      </c>
      <c r="M520" s="19"/>
    </row>
    <row r="521" spans="1:13" ht="15" customHeight="1">
      <c r="A521" s="20">
        <f t="shared" si="47"/>
        <v>513</v>
      </c>
      <c r="B521" s="20" t="s">
        <v>1045</v>
      </c>
      <c r="C521" s="21" t="s">
        <v>1046</v>
      </c>
      <c r="D521" s="23">
        <v>3807</v>
      </c>
      <c r="E521" s="23">
        <v>9515</v>
      </c>
      <c r="F521" s="24">
        <v>127.11</v>
      </c>
      <c r="G521" s="17"/>
      <c r="H521" s="20">
        <f t="shared" ref="H521:H584" si="48">F521*G521</f>
        <v>0</v>
      </c>
      <c r="I521" s="22">
        <f t="shared" ref="I521:I584" si="49">F521-H521</f>
        <v>127.11</v>
      </c>
      <c r="J521" s="22">
        <f t="shared" ref="J521:J584" si="50">TRUNC(I521,2)</f>
        <v>127.11</v>
      </c>
      <c r="K521" s="18">
        <f t="shared" ref="K521:K584" si="51">D521*J521</f>
        <v>483907.77</v>
      </c>
      <c r="L521" s="18">
        <f t="shared" ref="L521:L584" si="52">E521*J521</f>
        <v>1209451.6499999999</v>
      </c>
      <c r="M521" s="19"/>
    </row>
    <row r="522" spans="1:13" ht="15" customHeight="1">
      <c r="A522" s="20">
        <f t="shared" si="47"/>
        <v>514</v>
      </c>
      <c r="B522" s="20" t="s">
        <v>1047</v>
      </c>
      <c r="C522" s="21" t="s">
        <v>1048</v>
      </c>
      <c r="D522" s="23">
        <v>3808</v>
      </c>
      <c r="E522" s="23">
        <v>9514</v>
      </c>
      <c r="F522" s="24">
        <v>543.75</v>
      </c>
      <c r="G522" s="17"/>
      <c r="H522" s="20">
        <f t="shared" si="48"/>
        <v>0</v>
      </c>
      <c r="I522" s="22">
        <f t="shared" si="49"/>
        <v>543.75</v>
      </c>
      <c r="J522" s="22">
        <f t="shared" si="50"/>
        <v>543.75</v>
      </c>
      <c r="K522" s="18">
        <f t="shared" si="51"/>
        <v>2070600</v>
      </c>
      <c r="L522" s="18">
        <f t="shared" si="52"/>
        <v>5173237.5</v>
      </c>
      <c r="M522" s="19"/>
    </row>
    <row r="523" spans="1:13" ht="15" customHeight="1">
      <c r="A523" s="20">
        <f t="shared" ref="A523:A586" si="53">A522+1</f>
        <v>515</v>
      </c>
      <c r="B523" s="20" t="s">
        <v>1049</v>
      </c>
      <c r="C523" s="21" t="s">
        <v>1050</v>
      </c>
      <c r="D523" s="23">
        <v>3744</v>
      </c>
      <c r="E523" s="23">
        <v>9352</v>
      </c>
      <c r="F523" s="24">
        <v>470.18</v>
      </c>
      <c r="G523" s="17"/>
      <c r="H523" s="20">
        <f t="shared" si="48"/>
        <v>0</v>
      </c>
      <c r="I523" s="22">
        <f t="shared" si="49"/>
        <v>470.18</v>
      </c>
      <c r="J523" s="22">
        <f t="shared" si="50"/>
        <v>470.18</v>
      </c>
      <c r="K523" s="18">
        <f t="shared" si="51"/>
        <v>1760353.92</v>
      </c>
      <c r="L523" s="18">
        <f t="shared" si="52"/>
        <v>4397123.3600000003</v>
      </c>
      <c r="M523" s="19"/>
    </row>
    <row r="524" spans="1:13" ht="15" customHeight="1">
      <c r="A524" s="20">
        <f t="shared" si="53"/>
        <v>516</v>
      </c>
      <c r="B524" s="20" t="s">
        <v>1051</v>
      </c>
      <c r="C524" s="21" t="s">
        <v>1052</v>
      </c>
      <c r="D524" s="23">
        <v>3711</v>
      </c>
      <c r="E524" s="23">
        <v>9277</v>
      </c>
      <c r="F524" s="24">
        <v>2971.44</v>
      </c>
      <c r="G524" s="17"/>
      <c r="H524" s="20">
        <f t="shared" si="48"/>
        <v>0</v>
      </c>
      <c r="I524" s="22">
        <f t="shared" si="49"/>
        <v>2971.44</v>
      </c>
      <c r="J524" s="22">
        <f t="shared" si="50"/>
        <v>2971.44</v>
      </c>
      <c r="K524" s="18">
        <f t="shared" si="51"/>
        <v>11027013.84</v>
      </c>
      <c r="L524" s="18">
        <f t="shared" si="52"/>
        <v>27566048.879999999</v>
      </c>
      <c r="M524" s="19"/>
    </row>
    <row r="525" spans="1:13" ht="15" customHeight="1">
      <c r="A525" s="20">
        <f t="shared" si="53"/>
        <v>517</v>
      </c>
      <c r="B525" s="20" t="s">
        <v>1053</v>
      </c>
      <c r="C525" s="21" t="s">
        <v>1054</v>
      </c>
      <c r="D525" s="23">
        <v>3685</v>
      </c>
      <c r="E525" s="23">
        <v>9207</v>
      </c>
      <c r="F525" s="24">
        <v>21.32</v>
      </c>
      <c r="G525" s="17"/>
      <c r="H525" s="20">
        <f t="shared" si="48"/>
        <v>0</v>
      </c>
      <c r="I525" s="22">
        <f t="shared" si="49"/>
        <v>21.32</v>
      </c>
      <c r="J525" s="22">
        <f t="shared" si="50"/>
        <v>21.32</v>
      </c>
      <c r="K525" s="18">
        <f t="shared" si="51"/>
        <v>78564.2</v>
      </c>
      <c r="L525" s="18">
        <f t="shared" si="52"/>
        <v>196293.24</v>
      </c>
      <c r="M525" s="19"/>
    </row>
    <row r="526" spans="1:13" ht="15" customHeight="1">
      <c r="A526" s="20">
        <f t="shared" si="53"/>
        <v>518</v>
      </c>
      <c r="B526" s="20" t="s">
        <v>1055</v>
      </c>
      <c r="C526" s="21" t="s">
        <v>1056</v>
      </c>
      <c r="D526" s="23">
        <v>3671</v>
      </c>
      <c r="E526" s="23">
        <v>9176</v>
      </c>
      <c r="F526" s="24">
        <v>117.48</v>
      </c>
      <c r="G526" s="17"/>
      <c r="H526" s="20">
        <f t="shared" si="48"/>
        <v>0</v>
      </c>
      <c r="I526" s="22">
        <f t="shared" si="49"/>
        <v>117.48</v>
      </c>
      <c r="J526" s="22">
        <f t="shared" si="50"/>
        <v>117.48</v>
      </c>
      <c r="K526" s="18">
        <f t="shared" si="51"/>
        <v>431269.08</v>
      </c>
      <c r="L526" s="18">
        <f t="shared" si="52"/>
        <v>1077996.48</v>
      </c>
      <c r="M526" s="19"/>
    </row>
    <row r="527" spans="1:13" ht="15" customHeight="1">
      <c r="A527" s="20">
        <f t="shared" si="53"/>
        <v>519</v>
      </c>
      <c r="B527" s="20" t="s">
        <v>1057</v>
      </c>
      <c r="C527" s="21" t="s">
        <v>1058</v>
      </c>
      <c r="D527" s="23">
        <v>3637</v>
      </c>
      <c r="E527" s="23">
        <v>9092</v>
      </c>
      <c r="F527" s="24">
        <v>589.04</v>
      </c>
      <c r="G527" s="17"/>
      <c r="H527" s="20">
        <f t="shared" si="48"/>
        <v>0</v>
      </c>
      <c r="I527" s="22">
        <f t="shared" si="49"/>
        <v>589.04</v>
      </c>
      <c r="J527" s="22">
        <f t="shared" si="50"/>
        <v>589.04</v>
      </c>
      <c r="K527" s="18">
        <f t="shared" si="51"/>
        <v>2142338.48</v>
      </c>
      <c r="L527" s="18">
        <f t="shared" si="52"/>
        <v>5355551.68</v>
      </c>
      <c r="M527" s="19"/>
    </row>
    <row r="528" spans="1:13" ht="15" customHeight="1">
      <c r="A528" s="20">
        <f t="shared" si="53"/>
        <v>520</v>
      </c>
      <c r="B528" s="20" t="s">
        <v>1059</v>
      </c>
      <c r="C528" s="21" t="s">
        <v>1060</v>
      </c>
      <c r="D528" s="23">
        <v>3515</v>
      </c>
      <c r="E528" s="23">
        <v>8785</v>
      </c>
      <c r="F528" s="24">
        <v>29.9</v>
      </c>
      <c r="G528" s="17"/>
      <c r="H528" s="20">
        <f t="shared" si="48"/>
        <v>0</v>
      </c>
      <c r="I528" s="22">
        <f t="shared" si="49"/>
        <v>29.9</v>
      </c>
      <c r="J528" s="22">
        <f t="shared" si="50"/>
        <v>29.9</v>
      </c>
      <c r="K528" s="18">
        <f t="shared" si="51"/>
        <v>105098.5</v>
      </c>
      <c r="L528" s="18">
        <f t="shared" si="52"/>
        <v>262671.5</v>
      </c>
      <c r="M528" s="19"/>
    </row>
    <row r="529" spans="1:13" ht="15" customHeight="1">
      <c r="A529" s="20">
        <f t="shared" si="53"/>
        <v>521</v>
      </c>
      <c r="B529" s="20" t="s">
        <v>1061</v>
      </c>
      <c r="C529" s="21" t="s">
        <v>1062</v>
      </c>
      <c r="D529" s="23">
        <v>3332</v>
      </c>
      <c r="E529" s="23">
        <v>8326</v>
      </c>
      <c r="F529" s="24">
        <v>106.12</v>
      </c>
      <c r="G529" s="17"/>
      <c r="H529" s="20">
        <f t="shared" si="48"/>
        <v>0</v>
      </c>
      <c r="I529" s="22">
        <f t="shared" si="49"/>
        <v>106.12</v>
      </c>
      <c r="J529" s="22">
        <f t="shared" si="50"/>
        <v>106.12</v>
      </c>
      <c r="K529" s="18">
        <f t="shared" si="51"/>
        <v>353591.84</v>
      </c>
      <c r="L529" s="18">
        <f t="shared" si="52"/>
        <v>883555.12</v>
      </c>
      <c r="M529" s="19"/>
    </row>
    <row r="530" spans="1:13" ht="15" customHeight="1">
      <c r="A530" s="20">
        <f t="shared" si="53"/>
        <v>522</v>
      </c>
      <c r="B530" s="20" t="s">
        <v>1063</v>
      </c>
      <c r="C530" s="21" t="s">
        <v>1064</v>
      </c>
      <c r="D530" s="23">
        <v>3266</v>
      </c>
      <c r="E530" s="23">
        <v>8164</v>
      </c>
      <c r="F530" s="24">
        <v>181.73</v>
      </c>
      <c r="G530" s="17"/>
      <c r="H530" s="20">
        <f t="shared" si="48"/>
        <v>0</v>
      </c>
      <c r="I530" s="22">
        <f t="shared" si="49"/>
        <v>181.73</v>
      </c>
      <c r="J530" s="22">
        <f t="shared" si="50"/>
        <v>181.73</v>
      </c>
      <c r="K530" s="18">
        <f t="shared" si="51"/>
        <v>593530.17999999993</v>
      </c>
      <c r="L530" s="18">
        <f t="shared" si="52"/>
        <v>1483643.72</v>
      </c>
      <c r="M530" s="19"/>
    </row>
    <row r="531" spans="1:13" ht="15" customHeight="1">
      <c r="A531" s="20">
        <f t="shared" si="53"/>
        <v>523</v>
      </c>
      <c r="B531" s="20" t="s">
        <v>1065</v>
      </c>
      <c r="C531" s="21" t="s">
        <v>1066</v>
      </c>
      <c r="D531" s="23">
        <v>3078</v>
      </c>
      <c r="E531" s="23">
        <v>7693</v>
      </c>
      <c r="F531" s="24">
        <v>975.01</v>
      </c>
      <c r="G531" s="17"/>
      <c r="H531" s="20">
        <f t="shared" si="48"/>
        <v>0</v>
      </c>
      <c r="I531" s="22">
        <f t="shared" si="49"/>
        <v>975.01</v>
      </c>
      <c r="J531" s="22">
        <f t="shared" si="50"/>
        <v>975.01</v>
      </c>
      <c r="K531" s="18">
        <f t="shared" si="51"/>
        <v>3001080.78</v>
      </c>
      <c r="L531" s="18">
        <f t="shared" si="52"/>
        <v>7500751.9299999997</v>
      </c>
      <c r="M531" s="19"/>
    </row>
    <row r="532" spans="1:13" ht="15" customHeight="1">
      <c r="A532" s="20">
        <f t="shared" si="53"/>
        <v>524</v>
      </c>
      <c r="B532" s="20" t="s">
        <v>1067</v>
      </c>
      <c r="C532" s="21" t="s">
        <v>1068</v>
      </c>
      <c r="D532" s="23">
        <v>2935</v>
      </c>
      <c r="E532" s="23">
        <v>7337</v>
      </c>
      <c r="F532" s="24">
        <v>182.46</v>
      </c>
      <c r="G532" s="17"/>
      <c r="H532" s="20">
        <f t="shared" si="48"/>
        <v>0</v>
      </c>
      <c r="I532" s="22">
        <f t="shared" si="49"/>
        <v>182.46</v>
      </c>
      <c r="J532" s="22">
        <f t="shared" si="50"/>
        <v>182.46</v>
      </c>
      <c r="K532" s="18">
        <f t="shared" si="51"/>
        <v>535520.1</v>
      </c>
      <c r="L532" s="18">
        <f t="shared" si="52"/>
        <v>1338709.02</v>
      </c>
      <c r="M532" s="19"/>
    </row>
    <row r="533" spans="1:13" ht="15" customHeight="1">
      <c r="A533" s="20">
        <f t="shared" si="53"/>
        <v>525</v>
      </c>
      <c r="B533" s="20" t="s">
        <v>1069</v>
      </c>
      <c r="C533" s="21" t="s">
        <v>1070</v>
      </c>
      <c r="D533" s="23">
        <v>2891</v>
      </c>
      <c r="E533" s="23">
        <v>7223</v>
      </c>
      <c r="F533" s="24">
        <v>190.6</v>
      </c>
      <c r="G533" s="17"/>
      <c r="H533" s="20">
        <f t="shared" si="48"/>
        <v>0</v>
      </c>
      <c r="I533" s="22">
        <f t="shared" si="49"/>
        <v>190.6</v>
      </c>
      <c r="J533" s="22">
        <f t="shared" si="50"/>
        <v>190.6</v>
      </c>
      <c r="K533" s="18">
        <f t="shared" si="51"/>
        <v>551024.6</v>
      </c>
      <c r="L533" s="18">
        <f t="shared" si="52"/>
        <v>1376703.8</v>
      </c>
      <c r="M533" s="19"/>
    </row>
    <row r="534" spans="1:13" ht="15" customHeight="1">
      <c r="A534" s="20">
        <f t="shared" si="53"/>
        <v>526</v>
      </c>
      <c r="B534" s="20" t="s">
        <v>1071</v>
      </c>
      <c r="C534" s="21" t="s">
        <v>1072</v>
      </c>
      <c r="D534" s="23">
        <v>2837</v>
      </c>
      <c r="E534" s="23">
        <v>7091</v>
      </c>
      <c r="F534" s="24">
        <v>6266.54</v>
      </c>
      <c r="G534" s="17"/>
      <c r="H534" s="20">
        <f t="shared" si="48"/>
        <v>0</v>
      </c>
      <c r="I534" s="22">
        <f t="shared" si="49"/>
        <v>6266.54</v>
      </c>
      <c r="J534" s="22">
        <f t="shared" si="50"/>
        <v>6266.54</v>
      </c>
      <c r="K534" s="18">
        <f t="shared" si="51"/>
        <v>17778173.98</v>
      </c>
      <c r="L534" s="18">
        <f t="shared" si="52"/>
        <v>44436035.140000001</v>
      </c>
      <c r="M534" s="19"/>
    </row>
    <row r="535" spans="1:13" ht="15" customHeight="1">
      <c r="A535" s="20">
        <f t="shared" si="53"/>
        <v>527</v>
      </c>
      <c r="B535" s="20" t="s">
        <v>1073</v>
      </c>
      <c r="C535" s="21" t="s">
        <v>1074</v>
      </c>
      <c r="D535" s="23">
        <v>2783</v>
      </c>
      <c r="E535" s="23">
        <v>6953</v>
      </c>
      <c r="F535" s="24">
        <v>237.14</v>
      </c>
      <c r="G535" s="17"/>
      <c r="H535" s="20">
        <f t="shared" si="48"/>
        <v>0</v>
      </c>
      <c r="I535" s="22">
        <f t="shared" si="49"/>
        <v>237.14</v>
      </c>
      <c r="J535" s="22">
        <f t="shared" si="50"/>
        <v>237.14</v>
      </c>
      <c r="K535" s="18">
        <f t="shared" si="51"/>
        <v>659960.62</v>
      </c>
      <c r="L535" s="18">
        <f t="shared" si="52"/>
        <v>1648834.42</v>
      </c>
      <c r="M535" s="19"/>
    </row>
    <row r="536" spans="1:13" ht="15" customHeight="1">
      <c r="A536" s="20">
        <f t="shared" si="53"/>
        <v>528</v>
      </c>
      <c r="B536" s="20" t="s">
        <v>1075</v>
      </c>
      <c r="C536" s="21" t="s">
        <v>1076</v>
      </c>
      <c r="D536" s="23">
        <v>2777</v>
      </c>
      <c r="E536" s="23">
        <v>6935</v>
      </c>
      <c r="F536" s="24">
        <v>241.45</v>
      </c>
      <c r="G536" s="17"/>
      <c r="H536" s="20">
        <f t="shared" si="48"/>
        <v>0</v>
      </c>
      <c r="I536" s="22">
        <f t="shared" si="49"/>
        <v>241.45</v>
      </c>
      <c r="J536" s="22">
        <f t="shared" si="50"/>
        <v>241.45</v>
      </c>
      <c r="K536" s="18">
        <f t="shared" si="51"/>
        <v>670506.65</v>
      </c>
      <c r="L536" s="18">
        <f t="shared" si="52"/>
        <v>1674455.75</v>
      </c>
      <c r="M536" s="19"/>
    </row>
    <row r="537" spans="1:13" ht="15" customHeight="1">
      <c r="A537" s="20">
        <f t="shared" si="53"/>
        <v>529</v>
      </c>
      <c r="B537" s="20" t="s">
        <v>1077</v>
      </c>
      <c r="C537" s="21" t="s">
        <v>1078</v>
      </c>
      <c r="D537" s="23">
        <v>2675</v>
      </c>
      <c r="E537" s="23">
        <v>6683</v>
      </c>
      <c r="F537" s="24">
        <v>34.51</v>
      </c>
      <c r="G537" s="17"/>
      <c r="H537" s="20">
        <f t="shared" si="48"/>
        <v>0</v>
      </c>
      <c r="I537" s="22">
        <f t="shared" si="49"/>
        <v>34.51</v>
      </c>
      <c r="J537" s="22">
        <f t="shared" si="50"/>
        <v>34.51</v>
      </c>
      <c r="K537" s="18">
        <f t="shared" si="51"/>
        <v>92314.25</v>
      </c>
      <c r="L537" s="18">
        <f t="shared" si="52"/>
        <v>230630.33</v>
      </c>
      <c r="M537" s="19"/>
    </row>
    <row r="538" spans="1:13" ht="15" customHeight="1">
      <c r="A538" s="20">
        <f t="shared" si="53"/>
        <v>530</v>
      </c>
      <c r="B538" s="20" t="s">
        <v>1079</v>
      </c>
      <c r="C538" s="21" t="s">
        <v>1080</v>
      </c>
      <c r="D538" s="23">
        <v>2653</v>
      </c>
      <c r="E538" s="23">
        <v>6630</v>
      </c>
      <c r="F538" s="24">
        <v>2008.79</v>
      </c>
      <c r="G538" s="17"/>
      <c r="H538" s="20">
        <f t="shared" si="48"/>
        <v>0</v>
      </c>
      <c r="I538" s="22">
        <f t="shared" si="49"/>
        <v>2008.79</v>
      </c>
      <c r="J538" s="22">
        <f t="shared" si="50"/>
        <v>2008.79</v>
      </c>
      <c r="K538" s="18">
        <f t="shared" si="51"/>
        <v>5329319.87</v>
      </c>
      <c r="L538" s="18">
        <f t="shared" si="52"/>
        <v>13318277.699999999</v>
      </c>
      <c r="M538" s="19"/>
    </row>
    <row r="539" spans="1:13" ht="15" customHeight="1">
      <c r="A539" s="20">
        <f t="shared" si="53"/>
        <v>531</v>
      </c>
      <c r="B539" s="20" t="s">
        <v>1081</v>
      </c>
      <c r="C539" s="21" t="s">
        <v>1082</v>
      </c>
      <c r="D539" s="23">
        <v>2651</v>
      </c>
      <c r="E539" s="23">
        <v>6624</v>
      </c>
      <c r="F539" s="24">
        <v>38.17</v>
      </c>
      <c r="G539" s="17"/>
      <c r="H539" s="20">
        <f t="shared" si="48"/>
        <v>0</v>
      </c>
      <c r="I539" s="22">
        <f t="shared" si="49"/>
        <v>38.17</v>
      </c>
      <c r="J539" s="22">
        <f t="shared" si="50"/>
        <v>38.17</v>
      </c>
      <c r="K539" s="18">
        <f t="shared" si="51"/>
        <v>101188.67</v>
      </c>
      <c r="L539" s="18">
        <f t="shared" si="52"/>
        <v>252838.08000000002</v>
      </c>
      <c r="M539" s="19"/>
    </row>
    <row r="540" spans="1:13" ht="15" customHeight="1">
      <c r="A540" s="20">
        <f t="shared" si="53"/>
        <v>532</v>
      </c>
      <c r="B540" s="20" t="s">
        <v>1083</v>
      </c>
      <c r="C540" s="21" t="s">
        <v>1084</v>
      </c>
      <c r="D540" s="23">
        <v>2632</v>
      </c>
      <c r="E540" s="23">
        <v>6577</v>
      </c>
      <c r="F540" s="24">
        <v>4.9800000000000004</v>
      </c>
      <c r="G540" s="17"/>
      <c r="H540" s="20">
        <f t="shared" si="48"/>
        <v>0</v>
      </c>
      <c r="I540" s="22">
        <f t="shared" si="49"/>
        <v>4.9800000000000004</v>
      </c>
      <c r="J540" s="22">
        <f t="shared" si="50"/>
        <v>4.9800000000000004</v>
      </c>
      <c r="K540" s="18">
        <f t="shared" si="51"/>
        <v>13107.36</v>
      </c>
      <c r="L540" s="18">
        <f t="shared" si="52"/>
        <v>32753.460000000003</v>
      </c>
      <c r="M540" s="19"/>
    </row>
    <row r="541" spans="1:13" ht="15" customHeight="1">
      <c r="A541" s="20">
        <f t="shared" si="53"/>
        <v>533</v>
      </c>
      <c r="B541" s="20" t="s">
        <v>1085</v>
      </c>
      <c r="C541" s="21" t="s">
        <v>1086</v>
      </c>
      <c r="D541" s="23">
        <v>2621</v>
      </c>
      <c r="E541" s="23">
        <v>6547</v>
      </c>
      <c r="F541" s="24">
        <v>141.53</v>
      </c>
      <c r="G541" s="17"/>
      <c r="H541" s="20">
        <f t="shared" si="48"/>
        <v>0</v>
      </c>
      <c r="I541" s="22">
        <f t="shared" si="49"/>
        <v>141.53</v>
      </c>
      <c r="J541" s="22">
        <f t="shared" si="50"/>
        <v>141.53</v>
      </c>
      <c r="K541" s="18">
        <f t="shared" si="51"/>
        <v>370950.13</v>
      </c>
      <c r="L541" s="18">
        <f t="shared" si="52"/>
        <v>926596.91</v>
      </c>
      <c r="M541" s="19"/>
    </row>
    <row r="542" spans="1:13" ht="15" customHeight="1">
      <c r="A542" s="20">
        <f t="shared" si="53"/>
        <v>534</v>
      </c>
      <c r="B542" s="20" t="s">
        <v>1087</v>
      </c>
      <c r="C542" s="21" t="s">
        <v>1088</v>
      </c>
      <c r="D542" s="23">
        <v>2556</v>
      </c>
      <c r="E542" s="23">
        <v>6388</v>
      </c>
      <c r="F542" s="24">
        <v>842</v>
      </c>
      <c r="G542" s="17"/>
      <c r="H542" s="20">
        <f t="shared" si="48"/>
        <v>0</v>
      </c>
      <c r="I542" s="22">
        <f t="shared" si="49"/>
        <v>842</v>
      </c>
      <c r="J542" s="22">
        <f t="shared" si="50"/>
        <v>842</v>
      </c>
      <c r="K542" s="18">
        <f t="shared" si="51"/>
        <v>2152152</v>
      </c>
      <c r="L542" s="18">
        <f t="shared" si="52"/>
        <v>5378696</v>
      </c>
      <c r="M542" s="19"/>
    </row>
    <row r="543" spans="1:13" ht="15" customHeight="1">
      <c r="A543" s="20">
        <f t="shared" si="53"/>
        <v>535</v>
      </c>
      <c r="B543" s="20" t="s">
        <v>1089</v>
      </c>
      <c r="C543" s="21" t="s">
        <v>1090</v>
      </c>
      <c r="D543" s="23">
        <v>2335</v>
      </c>
      <c r="E543" s="23">
        <v>5836</v>
      </c>
      <c r="F543" s="24">
        <v>617.66999999999996</v>
      </c>
      <c r="G543" s="17"/>
      <c r="H543" s="20">
        <f t="shared" si="48"/>
        <v>0</v>
      </c>
      <c r="I543" s="22">
        <f t="shared" si="49"/>
        <v>617.66999999999996</v>
      </c>
      <c r="J543" s="22">
        <f t="shared" si="50"/>
        <v>617.66999999999996</v>
      </c>
      <c r="K543" s="18">
        <f t="shared" si="51"/>
        <v>1442259.45</v>
      </c>
      <c r="L543" s="18">
        <f t="shared" si="52"/>
        <v>3604722.1199999996</v>
      </c>
      <c r="M543" s="19"/>
    </row>
    <row r="544" spans="1:13" ht="15" customHeight="1">
      <c r="A544" s="20">
        <f t="shared" si="53"/>
        <v>536</v>
      </c>
      <c r="B544" s="20" t="s">
        <v>1091</v>
      </c>
      <c r="C544" s="21" t="s">
        <v>1092</v>
      </c>
      <c r="D544" s="23">
        <v>2170</v>
      </c>
      <c r="E544" s="23">
        <v>5425</v>
      </c>
      <c r="F544" s="24">
        <v>910.51</v>
      </c>
      <c r="G544" s="17"/>
      <c r="H544" s="20">
        <f t="shared" si="48"/>
        <v>0</v>
      </c>
      <c r="I544" s="22">
        <f t="shared" si="49"/>
        <v>910.51</v>
      </c>
      <c r="J544" s="22">
        <f t="shared" si="50"/>
        <v>910.51</v>
      </c>
      <c r="K544" s="18">
        <f t="shared" si="51"/>
        <v>1975806.7</v>
      </c>
      <c r="L544" s="18">
        <f t="shared" si="52"/>
        <v>4939516.75</v>
      </c>
      <c r="M544" s="19"/>
    </row>
    <row r="545" spans="1:13" ht="15" customHeight="1">
      <c r="A545" s="20">
        <f t="shared" si="53"/>
        <v>537</v>
      </c>
      <c r="B545" s="20" t="s">
        <v>1093</v>
      </c>
      <c r="C545" s="21" t="s">
        <v>1094</v>
      </c>
      <c r="D545" s="23">
        <v>2164</v>
      </c>
      <c r="E545" s="23">
        <v>5409</v>
      </c>
      <c r="F545" s="24">
        <v>180.36</v>
      </c>
      <c r="G545" s="17"/>
      <c r="H545" s="20">
        <f t="shared" si="48"/>
        <v>0</v>
      </c>
      <c r="I545" s="22">
        <f t="shared" si="49"/>
        <v>180.36</v>
      </c>
      <c r="J545" s="22">
        <f t="shared" si="50"/>
        <v>180.36</v>
      </c>
      <c r="K545" s="18">
        <f t="shared" si="51"/>
        <v>390299.04000000004</v>
      </c>
      <c r="L545" s="18">
        <f t="shared" si="52"/>
        <v>975567.24000000011</v>
      </c>
      <c r="M545" s="19"/>
    </row>
    <row r="546" spans="1:13" ht="15" customHeight="1">
      <c r="A546" s="20">
        <f t="shared" si="53"/>
        <v>538</v>
      </c>
      <c r="B546" s="20" t="s">
        <v>1095</v>
      </c>
      <c r="C546" s="21" t="s">
        <v>1096</v>
      </c>
      <c r="D546" s="23">
        <v>2113</v>
      </c>
      <c r="E546" s="23">
        <v>5279</v>
      </c>
      <c r="F546" s="24">
        <v>295</v>
      </c>
      <c r="G546" s="17"/>
      <c r="H546" s="20">
        <f t="shared" si="48"/>
        <v>0</v>
      </c>
      <c r="I546" s="22">
        <f t="shared" si="49"/>
        <v>295</v>
      </c>
      <c r="J546" s="22">
        <f t="shared" si="50"/>
        <v>295</v>
      </c>
      <c r="K546" s="18">
        <f t="shared" si="51"/>
        <v>623335</v>
      </c>
      <c r="L546" s="18">
        <f t="shared" si="52"/>
        <v>1557305</v>
      </c>
      <c r="M546" s="19"/>
    </row>
    <row r="547" spans="1:13" ht="15" customHeight="1">
      <c r="A547" s="20">
        <f t="shared" si="53"/>
        <v>539</v>
      </c>
      <c r="B547" s="20" t="s">
        <v>1097</v>
      </c>
      <c r="C547" s="21" t="s">
        <v>1098</v>
      </c>
      <c r="D547" s="23">
        <v>2026</v>
      </c>
      <c r="E547" s="23">
        <v>5065</v>
      </c>
      <c r="F547" s="24">
        <v>313.11</v>
      </c>
      <c r="G547" s="17"/>
      <c r="H547" s="20">
        <f t="shared" si="48"/>
        <v>0</v>
      </c>
      <c r="I547" s="22">
        <f t="shared" si="49"/>
        <v>313.11</v>
      </c>
      <c r="J547" s="22">
        <f t="shared" si="50"/>
        <v>313.11</v>
      </c>
      <c r="K547" s="18">
        <f t="shared" si="51"/>
        <v>634360.86</v>
      </c>
      <c r="L547" s="18">
        <f t="shared" si="52"/>
        <v>1585902.1500000001</v>
      </c>
      <c r="M547" s="19"/>
    </row>
    <row r="548" spans="1:13" ht="15" customHeight="1">
      <c r="A548" s="20">
        <f t="shared" si="53"/>
        <v>540</v>
      </c>
      <c r="B548" s="20" t="s">
        <v>1099</v>
      </c>
      <c r="C548" s="21" t="s">
        <v>1100</v>
      </c>
      <c r="D548" s="23">
        <v>2014</v>
      </c>
      <c r="E548" s="23">
        <v>5033</v>
      </c>
      <c r="F548" s="24">
        <v>163.19</v>
      </c>
      <c r="G548" s="17"/>
      <c r="H548" s="20">
        <f t="shared" si="48"/>
        <v>0</v>
      </c>
      <c r="I548" s="22">
        <f t="shared" si="49"/>
        <v>163.19</v>
      </c>
      <c r="J548" s="22">
        <f t="shared" si="50"/>
        <v>163.19</v>
      </c>
      <c r="K548" s="18">
        <f t="shared" si="51"/>
        <v>328664.65999999997</v>
      </c>
      <c r="L548" s="18">
        <f t="shared" si="52"/>
        <v>821335.27</v>
      </c>
      <c r="M548" s="19"/>
    </row>
    <row r="549" spans="1:13" ht="15" customHeight="1">
      <c r="A549" s="20">
        <f t="shared" si="53"/>
        <v>541</v>
      </c>
      <c r="B549" s="20" t="s">
        <v>1101</v>
      </c>
      <c r="C549" s="21" t="s">
        <v>1102</v>
      </c>
      <c r="D549" s="23">
        <v>2005</v>
      </c>
      <c r="E549" s="23">
        <v>5011</v>
      </c>
      <c r="F549" s="24">
        <v>35.54</v>
      </c>
      <c r="G549" s="17"/>
      <c r="H549" s="20">
        <f t="shared" si="48"/>
        <v>0</v>
      </c>
      <c r="I549" s="22">
        <f t="shared" si="49"/>
        <v>35.54</v>
      </c>
      <c r="J549" s="22">
        <f t="shared" si="50"/>
        <v>35.54</v>
      </c>
      <c r="K549" s="18">
        <f t="shared" si="51"/>
        <v>71257.7</v>
      </c>
      <c r="L549" s="18">
        <f t="shared" si="52"/>
        <v>178090.94</v>
      </c>
      <c r="M549" s="19"/>
    </row>
    <row r="550" spans="1:13" ht="15" customHeight="1">
      <c r="A550" s="20">
        <f t="shared" si="53"/>
        <v>542</v>
      </c>
      <c r="B550" s="20" t="s">
        <v>1103</v>
      </c>
      <c r="C550" s="21" t="s">
        <v>1104</v>
      </c>
      <c r="D550" s="23">
        <v>1905</v>
      </c>
      <c r="E550" s="23">
        <v>4761</v>
      </c>
      <c r="F550" s="24">
        <v>538.04</v>
      </c>
      <c r="G550" s="17"/>
      <c r="H550" s="20">
        <f t="shared" si="48"/>
        <v>0</v>
      </c>
      <c r="I550" s="22">
        <f t="shared" si="49"/>
        <v>538.04</v>
      </c>
      <c r="J550" s="22">
        <f t="shared" si="50"/>
        <v>538.04</v>
      </c>
      <c r="K550" s="18">
        <f t="shared" si="51"/>
        <v>1024966.2</v>
      </c>
      <c r="L550" s="18">
        <f t="shared" si="52"/>
        <v>2561608.44</v>
      </c>
      <c r="M550" s="19"/>
    </row>
    <row r="551" spans="1:13" ht="15" customHeight="1">
      <c r="A551" s="20">
        <f t="shared" si="53"/>
        <v>543</v>
      </c>
      <c r="B551" s="20" t="s">
        <v>1105</v>
      </c>
      <c r="C551" s="21" t="s">
        <v>1106</v>
      </c>
      <c r="D551" s="23">
        <v>1857</v>
      </c>
      <c r="E551" s="23">
        <v>4640</v>
      </c>
      <c r="F551" s="24">
        <v>242.9</v>
      </c>
      <c r="G551" s="17"/>
      <c r="H551" s="20">
        <f t="shared" si="48"/>
        <v>0</v>
      </c>
      <c r="I551" s="22">
        <f t="shared" si="49"/>
        <v>242.9</v>
      </c>
      <c r="J551" s="22">
        <f t="shared" si="50"/>
        <v>242.9</v>
      </c>
      <c r="K551" s="18">
        <f t="shared" si="51"/>
        <v>451065.3</v>
      </c>
      <c r="L551" s="18">
        <f t="shared" si="52"/>
        <v>1127056</v>
      </c>
      <c r="M551" s="19"/>
    </row>
    <row r="552" spans="1:13" ht="15" customHeight="1">
      <c r="A552" s="20">
        <f t="shared" si="53"/>
        <v>544</v>
      </c>
      <c r="B552" s="20" t="s">
        <v>1107</v>
      </c>
      <c r="C552" s="21" t="s">
        <v>1108</v>
      </c>
      <c r="D552" s="23">
        <v>1852</v>
      </c>
      <c r="E552" s="23">
        <v>4630</v>
      </c>
      <c r="F552" s="24">
        <v>14.91</v>
      </c>
      <c r="G552" s="17"/>
      <c r="H552" s="20">
        <f t="shared" si="48"/>
        <v>0</v>
      </c>
      <c r="I552" s="22">
        <f t="shared" si="49"/>
        <v>14.91</v>
      </c>
      <c r="J552" s="22">
        <f t="shared" si="50"/>
        <v>14.91</v>
      </c>
      <c r="K552" s="18">
        <f t="shared" si="51"/>
        <v>27613.32</v>
      </c>
      <c r="L552" s="18">
        <f t="shared" si="52"/>
        <v>69033.3</v>
      </c>
      <c r="M552" s="19"/>
    </row>
    <row r="553" spans="1:13" ht="15" customHeight="1">
      <c r="A553" s="20">
        <f t="shared" si="53"/>
        <v>545</v>
      </c>
      <c r="B553" s="20" t="s">
        <v>1109</v>
      </c>
      <c r="C553" s="21" t="s">
        <v>1110</v>
      </c>
      <c r="D553" s="23">
        <v>1745</v>
      </c>
      <c r="E553" s="23">
        <v>4360</v>
      </c>
      <c r="F553" s="24">
        <v>553.65</v>
      </c>
      <c r="G553" s="17"/>
      <c r="H553" s="20">
        <f t="shared" si="48"/>
        <v>0</v>
      </c>
      <c r="I553" s="22">
        <f t="shared" si="49"/>
        <v>553.65</v>
      </c>
      <c r="J553" s="22">
        <f t="shared" si="50"/>
        <v>553.65</v>
      </c>
      <c r="K553" s="18">
        <f t="shared" si="51"/>
        <v>966119.25</v>
      </c>
      <c r="L553" s="18">
        <f t="shared" si="52"/>
        <v>2413914</v>
      </c>
      <c r="M553" s="19"/>
    </row>
    <row r="554" spans="1:13" ht="15" customHeight="1">
      <c r="A554" s="20">
        <f t="shared" si="53"/>
        <v>546</v>
      </c>
      <c r="B554" s="20" t="s">
        <v>1111</v>
      </c>
      <c r="C554" s="21" t="s">
        <v>1112</v>
      </c>
      <c r="D554" s="23">
        <v>1676</v>
      </c>
      <c r="E554" s="23">
        <v>4189</v>
      </c>
      <c r="F554" s="24">
        <v>294.3</v>
      </c>
      <c r="G554" s="17"/>
      <c r="H554" s="20">
        <f t="shared" si="48"/>
        <v>0</v>
      </c>
      <c r="I554" s="22">
        <f t="shared" si="49"/>
        <v>294.3</v>
      </c>
      <c r="J554" s="22">
        <f t="shared" si="50"/>
        <v>294.3</v>
      </c>
      <c r="K554" s="18">
        <f t="shared" si="51"/>
        <v>493246.80000000005</v>
      </c>
      <c r="L554" s="18">
        <f t="shared" si="52"/>
        <v>1232822.7</v>
      </c>
      <c r="M554" s="19"/>
    </row>
    <row r="555" spans="1:13" ht="15" customHeight="1">
      <c r="A555" s="20">
        <f t="shared" si="53"/>
        <v>547</v>
      </c>
      <c r="B555" s="20" t="s">
        <v>1113</v>
      </c>
      <c r="C555" s="21" t="s">
        <v>1114</v>
      </c>
      <c r="D555" s="23">
        <v>1614</v>
      </c>
      <c r="E555" s="23">
        <v>4034</v>
      </c>
      <c r="F555" s="24">
        <v>947</v>
      </c>
      <c r="G555" s="17"/>
      <c r="H555" s="20">
        <f t="shared" si="48"/>
        <v>0</v>
      </c>
      <c r="I555" s="22">
        <f t="shared" si="49"/>
        <v>947</v>
      </c>
      <c r="J555" s="22">
        <f t="shared" si="50"/>
        <v>947</v>
      </c>
      <c r="K555" s="18">
        <f t="shared" si="51"/>
        <v>1528458</v>
      </c>
      <c r="L555" s="18">
        <f t="shared" si="52"/>
        <v>3820198</v>
      </c>
      <c r="M555" s="19"/>
    </row>
    <row r="556" spans="1:13" ht="15" customHeight="1">
      <c r="A556" s="20">
        <f t="shared" si="53"/>
        <v>548</v>
      </c>
      <c r="B556" s="20" t="s">
        <v>1115</v>
      </c>
      <c r="C556" s="21" t="s">
        <v>1116</v>
      </c>
      <c r="D556" s="23">
        <v>1604</v>
      </c>
      <c r="E556" s="23">
        <v>4006</v>
      </c>
      <c r="F556" s="24">
        <v>113.48</v>
      </c>
      <c r="G556" s="17"/>
      <c r="H556" s="20">
        <f t="shared" si="48"/>
        <v>0</v>
      </c>
      <c r="I556" s="22">
        <f t="shared" si="49"/>
        <v>113.48</v>
      </c>
      <c r="J556" s="22">
        <f t="shared" si="50"/>
        <v>113.48</v>
      </c>
      <c r="K556" s="18">
        <f t="shared" si="51"/>
        <v>182021.92</v>
      </c>
      <c r="L556" s="18">
        <f t="shared" si="52"/>
        <v>454600.88</v>
      </c>
      <c r="M556" s="19"/>
    </row>
    <row r="557" spans="1:13" ht="15" customHeight="1">
      <c r="A557" s="20">
        <f t="shared" si="53"/>
        <v>549</v>
      </c>
      <c r="B557" s="20" t="s">
        <v>1117</v>
      </c>
      <c r="C557" s="21" t="s">
        <v>1118</v>
      </c>
      <c r="D557" s="23">
        <v>1591</v>
      </c>
      <c r="E557" s="23">
        <v>3974</v>
      </c>
      <c r="F557" s="24">
        <v>11717.74</v>
      </c>
      <c r="G557" s="17"/>
      <c r="H557" s="20">
        <f t="shared" si="48"/>
        <v>0</v>
      </c>
      <c r="I557" s="22">
        <f t="shared" si="49"/>
        <v>11717.74</v>
      </c>
      <c r="J557" s="22">
        <f t="shared" si="50"/>
        <v>11717.74</v>
      </c>
      <c r="K557" s="18">
        <f t="shared" si="51"/>
        <v>18642924.34</v>
      </c>
      <c r="L557" s="18">
        <f t="shared" si="52"/>
        <v>46566298.759999998</v>
      </c>
      <c r="M557" s="19"/>
    </row>
    <row r="558" spans="1:13" ht="15" customHeight="1">
      <c r="A558" s="20">
        <f t="shared" si="53"/>
        <v>550</v>
      </c>
      <c r="B558" s="20" t="s">
        <v>1119</v>
      </c>
      <c r="C558" s="21" t="s">
        <v>1120</v>
      </c>
      <c r="D558" s="23">
        <v>1562</v>
      </c>
      <c r="E558" s="23">
        <v>3903</v>
      </c>
      <c r="F558" s="24">
        <v>2850</v>
      </c>
      <c r="G558" s="17"/>
      <c r="H558" s="20">
        <f t="shared" si="48"/>
        <v>0</v>
      </c>
      <c r="I558" s="22">
        <f t="shared" si="49"/>
        <v>2850</v>
      </c>
      <c r="J558" s="22">
        <f t="shared" si="50"/>
        <v>2850</v>
      </c>
      <c r="K558" s="18">
        <f t="shared" si="51"/>
        <v>4451700</v>
      </c>
      <c r="L558" s="18">
        <f t="shared" si="52"/>
        <v>11123550</v>
      </c>
      <c r="M558" s="19"/>
    </row>
    <row r="559" spans="1:13" ht="15" customHeight="1">
      <c r="A559" s="20">
        <f t="shared" si="53"/>
        <v>551</v>
      </c>
      <c r="B559" s="20" t="s">
        <v>1121</v>
      </c>
      <c r="C559" s="21" t="s">
        <v>1122</v>
      </c>
      <c r="D559" s="23">
        <v>1402</v>
      </c>
      <c r="E559" s="23">
        <v>3504</v>
      </c>
      <c r="F559" s="24">
        <v>1460.34</v>
      </c>
      <c r="G559" s="17"/>
      <c r="H559" s="20">
        <f t="shared" si="48"/>
        <v>0</v>
      </c>
      <c r="I559" s="22">
        <f t="shared" si="49"/>
        <v>1460.34</v>
      </c>
      <c r="J559" s="22">
        <f t="shared" si="50"/>
        <v>1460.34</v>
      </c>
      <c r="K559" s="18">
        <f t="shared" si="51"/>
        <v>2047396.68</v>
      </c>
      <c r="L559" s="18">
        <f t="shared" si="52"/>
        <v>5117031.3599999994</v>
      </c>
      <c r="M559" s="19"/>
    </row>
    <row r="560" spans="1:13" ht="15" customHeight="1">
      <c r="A560" s="20">
        <f t="shared" si="53"/>
        <v>552</v>
      </c>
      <c r="B560" s="20" t="s">
        <v>1123</v>
      </c>
      <c r="C560" s="21" t="s">
        <v>1124</v>
      </c>
      <c r="D560" s="23">
        <v>1285</v>
      </c>
      <c r="E560" s="23">
        <v>3212</v>
      </c>
      <c r="F560" s="24">
        <v>1002.87</v>
      </c>
      <c r="G560" s="17"/>
      <c r="H560" s="20">
        <f t="shared" si="48"/>
        <v>0</v>
      </c>
      <c r="I560" s="22">
        <f t="shared" si="49"/>
        <v>1002.87</v>
      </c>
      <c r="J560" s="22">
        <f t="shared" si="50"/>
        <v>1002.87</v>
      </c>
      <c r="K560" s="18">
        <f t="shared" si="51"/>
        <v>1288687.95</v>
      </c>
      <c r="L560" s="18">
        <f t="shared" si="52"/>
        <v>3221218.44</v>
      </c>
      <c r="M560" s="19"/>
    </row>
    <row r="561" spans="1:13" ht="15" customHeight="1">
      <c r="A561" s="20">
        <f t="shared" si="53"/>
        <v>553</v>
      </c>
      <c r="B561" s="20" t="s">
        <v>1125</v>
      </c>
      <c r="C561" s="21" t="s">
        <v>1126</v>
      </c>
      <c r="D561" s="23">
        <v>1281</v>
      </c>
      <c r="E561" s="23">
        <v>3200</v>
      </c>
      <c r="F561" s="24">
        <v>1022.29</v>
      </c>
      <c r="G561" s="17"/>
      <c r="H561" s="20">
        <f t="shared" si="48"/>
        <v>0</v>
      </c>
      <c r="I561" s="22">
        <f t="shared" si="49"/>
        <v>1022.29</v>
      </c>
      <c r="J561" s="22">
        <f t="shared" si="50"/>
        <v>1022.29</v>
      </c>
      <c r="K561" s="18">
        <f t="shared" si="51"/>
        <v>1309553.49</v>
      </c>
      <c r="L561" s="18">
        <f t="shared" si="52"/>
        <v>3271328</v>
      </c>
      <c r="M561" s="19"/>
    </row>
    <row r="562" spans="1:13" ht="15" customHeight="1">
      <c r="A562" s="20">
        <f t="shared" si="53"/>
        <v>554</v>
      </c>
      <c r="B562" s="20" t="s">
        <v>1127</v>
      </c>
      <c r="C562" s="21" t="s">
        <v>1128</v>
      </c>
      <c r="D562" s="23">
        <v>1214</v>
      </c>
      <c r="E562" s="23">
        <v>3029</v>
      </c>
      <c r="F562" s="24">
        <v>2910.65</v>
      </c>
      <c r="G562" s="17"/>
      <c r="H562" s="20">
        <f t="shared" si="48"/>
        <v>0</v>
      </c>
      <c r="I562" s="22">
        <f t="shared" si="49"/>
        <v>2910.65</v>
      </c>
      <c r="J562" s="22">
        <f t="shared" si="50"/>
        <v>2910.65</v>
      </c>
      <c r="K562" s="18">
        <f t="shared" si="51"/>
        <v>3533529.1</v>
      </c>
      <c r="L562" s="18">
        <f t="shared" si="52"/>
        <v>8816358.8499999996</v>
      </c>
      <c r="M562" s="19"/>
    </row>
    <row r="563" spans="1:13" ht="15" customHeight="1">
      <c r="A563" s="20">
        <f t="shared" si="53"/>
        <v>555</v>
      </c>
      <c r="B563" s="20" t="s">
        <v>1129</v>
      </c>
      <c r="C563" s="21" t="s">
        <v>1130</v>
      </c>
      <c r="D563" s="23">
        <v>1200</v>
      </c>
      <c r="E563" s="23">
        <v>3000</v>
      </c>
      <c r="F563" s="24">
        <v>410.91</v>
      </c>
      <c r="G563" s="17"/>
      <c r="H563" s="20">
        <f t="shared" si="48"/>
        <v>0</v>
      </c>
      <c r="I563" s="22">
        <f t="shared" si="49"/>
        <v>410.91</v>
      </c>
      <c r="J563" s="22">
        <f t="shared" si="50"/>
        <v>410.91</v>
      </c>
      <c r="K563" s="18">
        <f t="shared" si="51"/>
        <v>493092.00000000006</v>
      </c>
      <c r="L563" s="18">
        <f t="shared" si="52"/>
        <v>1232730</v>
      </c>
      <c r="M563" s="19"/>
    </row>
    <row r="564" spans="1:13" ht="15" customHeight="1">
      <c r="A564" s="20">
        <f t="shared" si="53"/>
        <v>556</v>
      </c>
      <c r="B564" s="20" t="s">
        <v>1131</v>
      </c>
      <c r="C564" s="21" t="s">
        <v>1132</v>
      </c>
      <c r="D564" s="23">
        <v>1193</v>
      </c>
      <c r="E564" s="23">
        <v>2982</v>
      </c>
      <c r="F564" s="24">
        <v>556.52</v>
      </c>
      <c r="G564" s="17"/>
      <c r="H564" s="20">
        <f t="shared" si="48"/>
        <v>0</v>
      </c>
      <c r="I564" s="22">
        <f t="shared" si="49"/>
        <v>556.52</v>
      </c>
      <c r="J564" s="22">
        <f t="shared" si="50"/>
        <v>556.52</v>
      </c>
      <c r="K564" s="18">
        <f t="shared" si="51"/>
        <v>663928.36</v>
      </c>
      <c r="L564" s="18">
        <f t="shared" si="52"/>
        <v>1659542.64</v>
      </c>
      <c r="M564" s="19"/>
    </row>
    <row r="565" spans="1:13" ht="15" customHeight="1">
      <c r="A565" s="20">
        <f t="shared" si="53"/>
        <v>557</v>
      </c>
      <c r="B565" s="20" t="s">
        <v>1133</v>
      </c>
      <c r="C565" s="21" t="s">
        <v>1134</v>
      </c>
      <c r="D565" s="23">
        <v>1179</v>
      </c>
      <c r="E565" s="23">
        <v>2946</v>
      </c>
      <c r="F565" s="24">
        <v>875.8</v>
      </c>
      <c r="G565" s="17"/>
      <c r="H565" s="20">
        <f t="shared" si="48"/>
        <v>0</v>
      </c>
      <c r="I565" s="22">
        <f t="shared" si="49"/>
        <v>875.8</v>
      </c>
      <c r="J565" s="22">
        <f t="shared" si="50"/>
        <v>875.8</v>
      </c>
      <c r="K565" s="18">
        <f t="shared" si="51"/>
        <v>1032568.2</v>
      </c>
      <c r="L565" s="18">
        <f t="shared" si="52"/>
        <v>2580106.7999999998</v>
      </c>
      <c r="M565" s="19"/>
    </row>
    <row r="566" spans="1:13" ht="15" customHeight="1">
      <c r="A566" s="20">
        <f t="shared" si="53"/>
        <v>558</v>
      </c>
      <c r="B566" s="20" t="s">
        <v>1135</v>
      </c>
      <c r="C566" s="21" t="s">
        <v>1136</v>
      </c>
      <c r="D566" s="23">
        <v>1129</v>
      </c>
      <c r="E566" s="23">
        <v>2822</v>
      </c>
      <c r="F566" s="24">
        <v>1678.27</v>
      </c>
      <c r="G566" s="17"/>
      <c r="H566" s="20">
        <f t="shared" si="48"/>
        <v>0</v>
      </c>
      <c r="I566" s="22">
        <f t="shared" si="49"/>
        <v>1678.27</v>
      </c>
      <c r="J566" s="22">
        <f t="shared" si="50"/>
        <v>1678.27</v>
      </c>
      <c r="K566" s="18">
        <f t="shared" si="51"/>
        <v>1894766.83</v>
      </c>
      <c r="L566" s="18">
        <f t="shared" si="52"/>
        <v>4736077.9400000004</v>
      </c>
      <c r="M566" s="19"/>
    </row>
    <row r="567" spans="1:13" ht="15" customHeight="1">
      <c r="A567" s="20">
        <f t="shared" si="53"/>
        <v>559</v>
      </c>
      <c r="B567" s="20" t="s">
        <v>1137</v>
      </c>
      <c r="C567" s="21" t="s">
        <v>1138</v>
      </c>
      <c r="D567" s="23">
        <v>1032</v>
      </c>
      <c r="E567" s="23">
        <v>2578</v>
      </c>
      <c r="F567" s="24">
        <v>166.84</v>
      </c>
      <c r="G567" s="17"/>
      <c r="H567" s="20">
        <f t="shared" si="48"/>
        <v>0</v>
      </c>
      <c r="I567" s="22">
        <f t="shared" si="49"/>
        <v>166.84</v>
      </c>
      <c r="J567" s="22">
        <f t="shared" si="50"/>
        <v>166.84</v>
      </c>
      <c r="K567" s="18">
        <f t="shared" si="51"/>
        <v>172178.88</v>
      </c>
      <c r="L567" s="18">
        <f t="shared" si="52"/>
        <v>430113.52</v>
      </c>
      <c r="M567" s="19"/>
    </row>
    <row r="568" spans="1:13" ht="15" customHeight="1">
      <c r="A568" s="20">
        <f t="shared" si="53"/>
        <v>560</v>
      </c>
      <c r="B568" s="20" t="s">
        <v>1139</v>
      </c>
      <c r="C568" s="21" t="s">
        <v>1140</v>
      </c>
      <c r="D568" s="23">
        <v>949</v>
      </c>
      <c r="E568" s="23">
        <v>2371</v>
      </c>
      <c r="F568" s="24">
        <v>140</v>
      </c>
      <c r="G568" s="17"/>
      <c r="H568" s="20">
        <f t="shared" si="48"/>
        <v>0</v>
      </c>
      <c r="I568" s="22">
        <f t="shared" si="49"/>
        <v>140</v>
      </c>
      <c r="J568" s="22">
        <f t="shared" si="50"/>
        <v>140</v>
      </c>
      <c r="K568" s="18">
        <f t="shared" si="51"/>
        <v>132860</v>
      </c>
      <c r="L568" s="18">
        <f t="shared" si="52"/>
        <v>331940</v>
      </c>
      <c r="M568" s="19"/>
    </row>
    <row r="569" spans="1:13" ht="15" customHeight="1">
      <c r="A569" s="20">
        <f t="shared" si="53"/>
        <v>561</v>
      </c>
      <c r="B569" s="20" t="s">
        <v>1141</v>
      </c>
      <c r="C569" s="21" t="s">
        <v>1142</v>
      </c>
      <c r="D569" s="23">
        <v>948</v>
      </c>
      <c r="E569" s="23">
        <v>2369</v>
      </c>
      <c r="F569" s="24">
        <v>744.32</v>
      </c>
      <c r="G569" s="17"/>
      <c r="H569" s="20">
        <f t="shared" si="48"/>
        <v>0</v>
      </c>
      <c r="I569" s="22">
        <f t="shared" si="49"/>
        <v>744.32</v>
      </c>
      <c r="J569" s="22">
        <f t="shared" si="50"/>
        <v>744.32</v>
      </c>
      <c r="K569" s="18">
        <f t="shared" si="51"/>
        <v>705615.3600000001</v>
      </c>
      <c r="L569" s="18">
        <f t="shared" si="52"/>
        <v>1763294.08</v>
      </c>
      <c r="M569" s="19"/>
    </row>
    <row r="570" spans="1:13" ht="15" customHeight="1">
      <c r="A570" s="20">
        <f t="shared" si="53"/>
        <v>562</v>
      </c>
      <c r="B570" s="20" t="s">
        <v>1143</v>
      </c>
      <c r="C570" s="21" t="s">
        <v>1144</v>
      </c>
      <c r="D570" s="23">
        <v>917</v>
      </c>
      <c r="E570" s="23">
        <v>2290</v>
      </c>
      <c r="F570" s="24">
        <v>488.36</v>
      </c>
      <c r="G570" s="17"/>
      <c r="H570" s="20">
        <f t="shared" si="48"/>
        <v>0</v>
      </c>
      <c r="I570" s="22">
        <f t="shared" si="49"/>
        <v>488.36</v>
      </c>
      <c r="J570" s="22">
        <f t="shared" si="50"/>
        <v>488.36</v>
      </c>
      <c r="K570" s="18">
        <f t="shared" si="51"/>
        <v>447826.12</v>
      </c>
      <c r="L570" s="18">
        <f t="shared" si="52"/>
        <v>1118344.4000000001</v>
      </c>
      <c r="M570" s="19"/>
    </row>
    <row r="571" spans="1:13" ht="15" customHeight="1">
      <c r="A571" s="20">
        <f t="shared" si="53"/>
        <v>563</v>
      </c>
      <c r="B571" s="20" t="s">
        <v>1145</v>
      </c>
      <c r="C571" s="21" t="s">
        <v>1146</v>
      </c>
      <c r="D571" s="23">
        <v>903</v>
      </c>
      <c r="E571" s="23">
        <v>2256</v>
      </c>
      <c r="F571" s="24">
        <v>548.21</v>
      </c>
      <c r="G571" s="17"/>
      <c r="H571" s="20">
        <f t="shared" si="48"/>
        <v>0</v>
      </c>
      <c r="I571" s="22">
        <f t="shared" si="49"/>
        <v>548.21</v>
      </c>
      <c r="J571" s="22">
        <f t="shared" si="50"/>
        <v>548.21</v>
      </c>
      <c r="K571" s="18">
        <f t="shared" si="51"/>
        <v>495033.63</v>
      </c>
      <c r="L571" s="18">
        <f t="shared" si="52"/>
        <v>1236761.76</v>
      </c>
      <c r="M571" s="19"/>
    </row>
    <row r="572" spans="1:13" ht="15" customHeight="1">
      <c r="A572" s="20">
        <f t="shared" si="53"/>
        <v>564</v>
      </c>
      <c r="B572" s="20" t="s">
        <v>1147</v>
      </c>
      <c r="C572" s="21" t="s">
        <v>1148</v>
      </c>
      <c r="D572" s="23">
        <v>862</v>
      </c>
      <c r="E572" s="23">
        <v>2153</v>
      </c>
      <c r="F572" s="24">
        <v>600.02</v>
      </c>
      <c r="G572" s="17"/>
      <c r="H572" s="20">
        <f t="shared" si="48"/>
        <v>0</v>
      </c>
      <c r="I572" s="22">
        <f t="shared" si="49"/>
        <v>600.02</v>
      </c>
      <c r="J572" s="22">
        <f t="shared" si="50"/>
        <v>600.02</v>
      </c>
      <c r="K572" s="18">
        <f t="shared" si="51"/>
        <v>517217.24</v>
      </c>
      <c r="L572" s="18">
        <f t="shared" si="52"/>
        <v>1291843.06</v>
      </c>
      <c r="M572" s="19"/>
    </row>
    <row r="573" spans="1:13" ht="15" customHeight="1">
      <c r="A573" s="20">
        <f t="shared" si="53"/>
        <v>565</v>
      </c>
      <c r="B573" s="20" t="s">
        <v>1149</v>
      </c>
      <c r="C573" s="21" t="s">
        <v>1150</v>
      </c>
      <c r="D573" s="23">
        <v>856</v>
      </c>
      <c r="E573" s="23">
        <v>2139</v>
      </c>
      <c r="F573" s="24">
        <v>754.81</v>
      </c>
      <c r="G573" s="17"/>
      <c r="H573" s="20">
        <f t="shared" si="48"/>
        <v>0</v>
      </c>
      <c r="I573" s="22">
        <f t="shared" si="49"/>
        <v>754.81</v>
      </c>
      <c r="J573" s="22">
        <f t="shared" si="50"/>
        <v>754.81</v>
      </c>
      <c r="K573" s="18">
        <f t="shared" si="51"/>
        <v>646117.36</v>
      </c>
      <c r="L573" s="18">
        <f t="shared" si="52"/>
        <v>1614538.5899999999</v>
      </c>
      <c r="M573" s="19"/>
    </row>
    <row r="574" spans="1:13" ht="15" customHeight="1">
      <c r="A574" s="20">
        <f t="shared" si="53"/>
        <v>566</v>
      </c>
      <c r="B574" s="20" t="s">
        <v>1151</v>
      </c>
      <c r="C574" s="21" t="s">
        <v>1152</v>
      </c>
      <c r="D574" s="23">
        <v>829</v>
      </c>
      <c r="E574" s="23">
        <v>2069</v>
      </c>
      <c r="F574" s="24">
        <v>942.99</v>
      </c>
      <c r="G574" s="17"/>
      <c r="H574" s="20">
        <f t="shared" si="48"/>
        <v>0</v>
      </c>
      <c r="I574" s="22">
        <f t="shared" si="49"/>
        <v>942.99</v>
      </c>
      <c r="J574" s="22">
        <f t="shared" si="50"/>
        <v>942.99</v>
      </c>
      <c r="K574" s="18">
        <f t="shared" si="51"/>
        <v>781738.71</v>
      </c>
      <c r="L574" s="18">
        <f t="shared" si="52"/>
        <v>1951046.31</v>
      </c>
      <c r="M574" s="19"/>
    </row>
    <row r="575" spans="1:13" ht="15" customHeight="1">
      <c r="A575" s="20">
        <f t="shared" si="53"/>
        <v>567</v>
      </c>
      <c r="B575" s="20" t="s">
        <v>1153</v>
      </c>
      <c r="C575" s="21" t="s">
        <v>1154</v>
      </c>
      <c r="D575" s="23">
        <v>826</v>
      </c>
      <c r="E575" s="23">
        <v>2062</v>
      </c>
      <c r="F575" s="24">
        <v>499.79</v>
      </c>
      <c r="G575" s="17"/>
      <c r="H575" s="20">
        <f t="shared" si="48"/>
        <v>0</v>
      </c>
      <c r="I575" s="22">
        <f t="shared" si="49"/>
        <v>499.79</v>
      </c>
      <c r="J575" s="22">
        <f t="shared" si="50"/>
        <v>499.79</v>
      </c>
      <c r="K575" s="18">
        <f t="shared" si="51"/>
        <v>412826.54000000004</v>
      </c>
      <c r="L575" s="18">
        <f t="shared" si="52"/>
        <v>1030566.9800000001</v>
      </c>
      <c r="M575" s="19"/>
    </row>
    <row r="576" spans="1:13" ht="15" customHeight="1">
      <c r="A576" s="20">
        <f t="shared" si="53"/>
        <v>568</v>
      </c>
      <c r="B576" s="20" t="s">
        <v>1155</v>
      </c>
      <c r="C576" s="21" t="s">
        <v>1156</v>
      </c>
      <c r="D576" s="23">
        <v>816</v>
      </c>
      <c r="E576" s="23">
        <v>2040</v>
      </c>
      <c r="F576" s="24">
        <v>474</v>
      </c>
      <c r="G576" s="17"/>
      <c r="H576" s="20">
        <f t="shared" si="48"/>
        <v>0</v>
      </c>
      <c r="I576" s="22">
        <f t="shared" si="49"/>
        <v>474</v>
      </c>
      <c r="J576" s="22">
        <f t="shared" si="50"/>
        <v>474</v>
      </c>
      <c r="K576" s="18">
        <f t="shared" si="51"/>
        <v>386784</v>
      </c>
      <c r="L576" s="18">
        <f t="shared" si="52"/>
        <v>966960</v>
      </c>
      <c r="M576" s="19"/>
    </row>
    <row r="577" spans="1:13" ht="15" customHeight="1">
      <c r="A577" s="20">
        <f t="shared" si="53"/>
        <v>569</v>
      </c>
      <c r="B577" s="20" t="s">
        <v>1157</v>
      </c>
      <c r="C577" s="21" t="s">
        <v>1158</v>
      </c>
      <c r="D577" s="23">
        <v>800</v>
      </c>
      <c r="E577" s="23">
        <v>2000</v>
      </c>
      <c r="F577" s="24">
        <v>10.43</v>
      </c>
      <c r="G577" s="17"/>
      <c r="H577" s="20">
        <f t="shared" si="48"/>
        <v>0</v>
      </c>
      <c r="I577" s="22">
        <f t="shared" si="49"/>
        <v>10.43</v>
      </c>
      <c r="J577" s="22">
        <f t="shared" si="50"/>
        <v>10.43</v>
      </c>
      <c r="K577" s="18">
        <f t="shared" si="51"/>
        <v>8344</v>
      </c>
      <c r="L577" s="18">
        <f t="shared" si="52"/>
        <v>20860</v>
      </c>
      <c r="M577" s="19"/>
    </row>
    <row r="578" spans="1:13" ht="15" customHeight="1">
      <c r="A578" s="20">
        <f t="shared" si="53"/>
        <v>570</v>
      </c>
      <c r="B578" s="20" t="s">
        <v>1159</v>
      </c>
      <c r="C578" s="21" t="s">
        <v>1160</v>
      </c>
      <c r="D578" s="23">
        <v>775</v>
      </c>
      <c r="E578" s="23">
        <v>1936</v>
      </c>
      <c r="F578" s="24">
        <v>108.63</v>
      </c>
      <c r="G578" s="17"/>
      <c r="H578" s="20">
        <f t="shared" si="48"/>
        <v>0</v>
      </c>
      <c r="I578" s="22">
        <f t="shared" si="49"/>
        <v>108.63</v>
      </c>
      <c r="J578" s="22">
        <f t="shared" si="50"/>
        <v>108.63</v>
      </c>
      <c r="K578" s="18">
        <f t="shared" si="51"/>
        <v>84188.25</v>
      </c>
      <c r="L578" s="18">
        <f t="shared" si="52"/>
        <v>210307.68</v>
      </c>
      <c r="M578" s="19"/>
    </row>
    <row r="579" spans="1:13" ht="15" customHeight="1">
      <c r="A579" s="20">
        <f t="shared" si="53"/>
        <v>571</v>
      </c>
      <c r="B579" s="20" t="s">
        <v>1161</v>
      </c>
      <c r="C579" s="21" t="s">
        <v>1162</v>
      </c>
      <c r="D579" s="23">
        <v>746</v>
      </c>
      <c r="E579" s="23">
        <v>1865</v>
      </c>
      <c r="F579" s="24">
        <v>547.59</v>
      </c>
      <c r="G579" s="17"/>
      <c r="H579" s="20">
        <f t="shared" si="48"/>
        <v>0</v>
      </c>
      <c r="I579" s="22">
        <f t="shared" si="49"/>
        <v>547.59</v>
      </c>
      <c r="J579" s="22">
        <f t="shared" si="50"/>
        <v>547.59</v>
      </c>
      <c r="K579" s="18">
        <f t="shared" si="51"/>
        <v>408502.14</v>
      </c>
      <c r="L579" s="18">
        <f t="shared" si="52"/>
        <v>1021255.3500000001</v>
      </c>
      <c r="M579" s="19"/>
    </row>
    <row r="580" spans="1:13" ht="15" customHeight="1">
      <c r="A580" s="20">
        <f t="shared" si="53"/>
        <v>572</v>
      </c>
      <c r="B580" s="20" t="s">
        <v>1163</v>
      </c>
      <c r="C580" s="21" t="s">
        <v>1164</v>
      </c>
      <c r="D580" s="23">
        <v>738</v>
      </c>
      <c r="E580" s="23">
        <v>1840</v>
      </c>
      <c r="F580" s="24">
        <v>728.6</v>
      </c>
      <c r="G580" s="17"/>
      <c r="H580" s="20">
        <f t="shared" si="48"/>
        <v>0</v>
      </c>
      <c r="I580" s="22">
        <f t="shared" si="49"/>
        <v>728.6</v>
      </c>
      <c r="J580" s="22">
        <f t="shared" si="50"/>
        <v>728.6</v>
      </c>
      <c r="K580" s="18">
        <f t="shared" si="51"/>
        <v>537706.80000000005</v>
      </c>
      <c r="L580" s="18">
        <f t="shared" si="52"/>
        <v>1340624</v>
      </c>
      <c r="M580" s="19"/>
    </row>
    <row r="581" spans="1:13" ht="15" customHeight="1">
      <c r="A581" s="20">
        <f t="shared" si="53"/>
        <v>573</v>
      </c>
      <c r="B581" s="20" t="s">
        <v>1165</v>
      </c>
      <c r="C581" s="21" t="s">
        <v>1166</v>
      </c>
      <c r="D581" s="23">
        <v>732</v>
      </c>
      <c r="E581" s="23">
        <v>1830</v>
      </c>
      <c r="F581" s="24">
        <v>1019.37</v>
      </c>
      <c r="G581" s="17"/>
      <c r="H581" s="20">
        <f t="shared" si="48"/>
        <v>0</v>
      </c>
      <c r="I581" s="22">
        <f t="shared" si="49"/>
        <v>1019.37</v>
      </c>
      <c r="J581" s="22">
        <f t="shared" si="50"/>
        <v>1019.37</v>
      </c>
      <c r="K581" s="18">
        <f t="shared" si="51"/>
        <v>746178.84</v>
      </c>
      <c r="L581" s="18">
        <f t="shared" si="52"/>
        <v>1865447.1</v>
      </c>
      <c r="M581" s="19"/>
    </row>
    <row r="582" spans="1:13" ht="15" customHeight="1">
      <c r="A582" s="20">
        <f t="shared" si="53"/>
        <v>574</v>
      </c>
      <c r="B582" s="20" t="s">
        <v>1167</v>
      </c>
      <c r="C582" s="21" t="s">
        <v>1168</v>
      </c>
      <c r="D582" s="23">
        <v>726</v>
      </c>
      <c r="E582" s="23">
        <v>1813</v>
      </c>
      <c r="F582" s="24">
        <v>107.2</v>
      </c>
      <c r="G582" s="17"/>
      <c r="H582" s="20">
        <f t="shared" si="48"/>
        <v>0</v>
      </c>
      <c r="I582" s="22">
        <f t="shared" si="49"/>
        <v>107.2</v>
      </c>
      <c r="J582" s="22">
        <f t="shared" si="50"/>
        <v>107.2</v>
      </c>
      <c r="K582" s="18">
        <f t="shared" si="51"/>
        <v>77827.199999999997</v>
      </c>
      <c r="L582" s="18">
        <f t="shared" si="52"/>
        <v>194353.6</v>
      </c>
      <c r="M582" s="19"/>
    </row>
    <row r="583" spans="1:13" ht="15" customHeight="1">
      <c r="A583" s="20">
        <f t="shared" si="53"/>
        <v>575</v>
      </c>
      <c r="B583" s="20" t="s">
        <v>1169</v>
      </c>
      <c r="C583" s="21" t="s">
        <v>1170</v>
      </c>
      <c r="D583" s="23">
        <v>718</v>
      </c>
      <c r="E583" s="23">
        <v>1793</v>
      </c>
      <c r="F583" s="24">
        <v>1037.23</v>
      </c>
      <c r="G583" s="17"/>
      <c r="H583" s="20">
        <f t="shared" si="48"/>
        <v>0</v>
      </c>
      <c r="I583" s="22">
        <f t="shared" si="49"/>
        <v>1037.23</v>
      </c>
      <c r="J583" s="22">
        <f t="shared" si="50"/>
        <v>1037.23</v>
      </c>
      <c r="K583" s="18">
        <f t="shared" si="51"/>
        <v>744731.14</v>
      </c>
      <c r="L583" s="18">
        <f t="shared" si="52"/>
        <v>1859753.3900000001</v>
      </c>
      <c r="M583" s="19"/>
    </row>
    <row r="584" spans="1:13" ht="15" customHeight="1">
      <c r="A584" s="20">
        <f t="shared" si="53"/>
        <v>576</v>
      </c>
      <c r="B584" s="20" t="s">
        <v>1171</v>
      </c>
      <c r="C584" s="21" t="s">
        <v>1172</v>
      </c>
      <c r="D584" s="23">
        <v>600</v>
      </c>
      <c r="E584" s="23">
        <v>1500</v>
      </c>
      <c r="F584" s="24">
        <v>241.75</v>
      </c>
      <c r="G584" s="17"/>
      <c r="H584" s="20">
        <f t="shared" si="48"/>
        <v>0</v>
      </c>
      <c r="I584" s="22">
        <f t="shared" si="49"/>
        <v>241.75</v>
      </c>
      <c r="J584" s="22">
        <f t="shared" si="50"/>
        <v>241.75</v>
      </c>
      <c r="K584" s="18">
        <f t="shared" si="51"/>
        <v>145050</v>
      </c>
      <c r="L584" s="18">
        <f t="shared" si="52"/>
        <v>362625</v>
      </c>
      <c r="M584" s="19"/>
    </row>
    <row r="585" spans="1:13" ht="15" customHeight="1">
      <c r="A585" s="20">
        <f t="shared" si="53"/>
        <v>577</v>
      </c>
      <c r="B585" s="20" t="s">
        <v>1173</v>
      </c>
      <c r="C585" s="21" t="s">
        <v>1174</v>
      </c>
      <c r="D585" s="23">
        <v>428</v>
      </c>
      <c r="E585" s="23">
        <v>1067</v>
      </c>
      <c r="F585" s="24">
        <v>128.49</v>
      </c>
      <c r="G585" s="17"/>
      <c r="H585" s="20">
        <f t="shared" ref="H585:H609" si="54">F585*G585</f>
        <v>0</v>
      </c>
      <c r="I585" s="22">
        <f t="shared" ref="I585:I609" si="55">F585-H585</f>
        <v>128.49</v>
      </c>
      <c r="J585" s="22">
        <f t="shared" ref="J585:J609" si="56">TRUNC(I585,2)</f>
        <v>128.49</v>
      </c>
      <c r="K585" s="18">
        <f t="shared" ref="K585:K609" si="57">D585*J585</f>
        <v>54993.72</v>
      </c>
      <c r="L585" s="18">
        <f t="shared" ref="L585:L609" si="58">E585*J585</f>
        <v>137098.83000000002</v>
      </c>
      <c r="M585" s="19"/>
    </row>
    <row r="586" spans="1:13" ht="15" customHeight="1">
      <c r="A586" s="20">
        <f t="shared" si="53"/>
        <v>578</v>
      </c>
      <c r="B586" s="20" t="s">
        <v>1175</v>
      </c>
      <c r="C586" s="21" t="s">
        <v>1176</v>
      </c>
      <c r="D586" s="23">
        <v>401</v>
      </c>
      <c r="E586" s="23">
        <v>1001</v>
      </c>
      <c r="F586" s="24">
        <v>576</v>
      </c>
      <c r="G586" s="17"/>
      <c r="H586" s="20">
        <f t="shared" si="54"/>
        <v>0</v>
      </c>
      <c r="I586" s="22">
        <f t="shared" si="55"/>
        <v>576</v>
      </c>
      <c r="J586" s="22">
        <f t="shared" si="56"/>
        <v>576</v>
      </c>
      <c r="K586" s="18">
        <f t="shared" si="57"/>
        <v>230976</v>
      </c>
      <c r="L586" s="18">
        <f t="shared" si="58"/>
        <v>576576</v>
      </c>
      <c r="M586" s="19"/>
    </row>
    <row r="587" spans="1:13" ht="15" customHeight="1">
      <c r="A587" s="20">
        <f t="shared" ref="A587:A610" si="59">A586+1</f>
        <v>579</v>
      </c>
      <c r="B587" s="20" t="s">
        <v>1177</v>
      </c>
      <c r="C587" s="21" t="s">
        <v>1178</v>
      </c>
      <c r="D587" s="23">
        <v>400</v>
      </c>
      <c r="E587" s="23">
        <v>1000</v>
      </c>
      <c r="F587" s="24">
        <v>357.31</v>
      </c>
      <c r="G587" s="17"/>
      <c r="H587" s="20">
        <f t="shared" si="54"/>
        <v>0</v>
      </c>
      <c r="I587" s="22">
        <f t="shared" si="55"/>
        <v>357.31</v>
      </c>
      <c r="J587" s="22">
        <f t="shared" si="56"/>
        <v>357.31</v>
      </c>
      <c r="K587" s="18">
        <f t="shared" si="57"/>
        <v>142924</v>
      </c>
      <c r="L587" s="18">
        <f t="shared" si="58"/>
        <v>357310</v>
      </c>
      <c r="M587" s="19"/>
    </row>
    <row r="588" spans="1:13" ht="15" customHeight="1">
      <c r="A588" s="20">
        <f t="shared" si="59"/>
        <v>580</v>
      </c>
      <c r="B588" s="20" t="s">
        <v>1179</v>
      </c>
      <c r="C588" s="21" t="s">
        <v>1180</v>
      </c>
      <c r="D588" s="23">
        <v>400</v>
      </c>
      <c r="E588" s="23">
        <v>1000</v>
      </c>
      <c r="F588" s="24">
        <v>136.28</v>
      </c>
      <c r="G588" s="17"/>
      <c r="H588" s="20">
        <f t="shared" si="54"/>
        <v>0</v>
      </c>
      <c r="I588" s="22">
        <f t="shared" si="55"/>
        <v>136.28</v>
      </c>
      <c r="J588" s="22">
        <f t="shared" si="56"/>
        <v>136.28</v>
      </c>
      <c r="K588" s="18">
        <f t="shared" si="57"/>
        <v>54512</v>
      </c>
      <c r="L588" s="18">
        <f t="shared" si="58"/>
        <v>136280</v>
      </c>
      <c r="M588" s="19"/>
    </row>
    <row r="589" spans="1:13" ht="15" customHeight="1">
      <c r="A589" s="20">
        <f t="shared" si="59"/>
        <v>581</v>
      </c>
      <c r="B589" s="20" t="s">
        <v>1181</v>
      </c>
      <c r="C589" s="21" t="s">
        <v>1182</v>
      </c>
      <c r="D589" s="23">
        <v>400</v>
      </c>
      <c r="E589" s="23">
        <v>1000</v>
      </c>
      <c r="F589" s="24">
        <v>535.97</v>
      </c>
      <c r="G589" s="17"/>
      <c r="H589" s="20">
        <f t="shared" si="54"/>
        <v>0</v>
      </c>
      <c r="I589" s="22">
        <f t="shared" si="55"/>
        <v>535.97</v>
      </c>
      <c r="J589" s="22">
        <f t="shared" si="56"/>
        <v>535.97</v>
      </c>
      <c r="K589" s="18">
        <f t="shared" si="57"/>
        <v>214388</v>
      </c>
      <c r="L589" s="18">
        <f t="shared" si="58"/>
        <v>535970</v>
      </c>
      <c r="M589" s="19"/>
    </row>
    <row r="590" spans="1:13" ht="15" customHeight="1">
      <c r="A590" s="20">
        <f t="shared" si="59"/>
        <v>582</v>
      </c>
      <c r="B590" s="20" t="s">
        <v>1183</v>
      </c>
      <c r="C590" s="21" t="s">
        <v>1184</v>
      </c>
      <c r="D590" s="23">
        <v>400</v>
      </c>
      <c r="E590" s="23">
        <v>1000</v>
      </c>
      <c r="F590" s="24">
        <v>79.63</v>
      </c>
      <c r="G590" s="17"/>
      <c r="H590" s="20">
        <f t="shared" si="54"/>
        <v>0</v>
      </c>
      <c r="I590" s="22">
        <f t="shared" si="55"/>
        <v>79.63</v>
      </c>
      <c r="J590" s="22">
        <f t="shared" si="56"/>
        <v>79.63</v>
      </c>
      <c r="K590" s="18">
        <f t="shared" si="57"/>
        <v>31852</v>
      </c>
      <c r="L590" s="18">
        <f t="shared" si="58"/>
        <v>79630</v>
      </c>
      <c r="M590" s="19"/>
    </row>
    <row r="591" spans="1:13" ht="15" customHeight="1">
      <c r="A591" s="20">
        <f t="shared" si="59"/>
        <v>583</v>
      </c>
      <c r="B591" s="20" t="s">
        <v>1185</v>
      </c>
      <c r="C591" s="21" t="s">
        <v>1186</v>
      </c>
      <c r="D591" s="23">
        <v>384</v>
      </c>
      <c r="E591" s="23">
        <v>960</v>
      </c>
      <c r="F591" s="24">
        <v>1237.72</v>
      </c>
      <c r="G591" s="17"/>
      <c r="H591" s="20">
        <f t="shared" si="54"/>
        <v>0</v>
      </c>
      <c r="I591" s="22">
        <f t="shared" si="55"/>
        <v>1237.72</v>
      </c>
      <c r="J591" s="22">
        <f t="shared" si="56"/>
        <v>1237.72</v>
      </c>
      <c r="K591" s="18">
        <f t="shared" si="57"/>
        <v>475284.47999999998</v>
      </c>
      <c r="L591" s="18">
        <f t="shared" si="58"/>
        <v>1188211.2</v>
      </c>
      <c r="M591" s="19"/>
    </row>
    <row r="592" spans="1:13" ht="15" customHeight="1">
      <c r="A592" s="20">
        <f t="shared" si="59"/>
        <v>584</v>
      </c>
      <c r="B592" s="20" t="s">
        <v>1187</v>
      </c>
      <c r="C592" s="21" t="s">
        <v>1188</v>
      </c>
      <c r="D592" s="23">
        <v>365</v>
      </c>
      <c r="E592" s="23">
        <v>912</v>
      </c>
      <c r="F592" s="24">
        <v>331.01</v>
      </c>
      <c r="G592" s="17"/>
      <c r="H592" s="20">
        <f t="shared" si="54"/>
        <v>0</v>
      </c>
      <c r="I592" s="22">
        <f t="shared" si="55"/>
        <v>331.01</v>
      </c>
      <c r="J592" s="22">
        <f t="shared" si="56"/>
        <v>331.01</v>
      </c>
      <c r="K592" s="18">
        <f t="shared" si="57"/>
        <v>120818.65</v>
      </c>
      <c r="L592" s="18">
        <f t="shared" si="58"/>
        <v>301881.12</v>
      </c>
      <c r="M592" s="19"/>
    </row>
    <row r="593" spans="1:13" ht="15" customHeight="1">
      <c r="A593" s="20">
        <f t="shared" si="59"/>
        <v>585</v>
      </c>
      <c r="B593" s="20" t="s">
        <v>1189</v>
      </c>
      <c r="C593" s="21" t="s">
        <v>1190</v>
      </c>
      <c r="D593" s="23">
        <v>364</v>
      </c>
      <c r="E593" s="23">
        <v>906</v>
      </c>
      <c r="F593" s="24">
        <v>3465.83</v>
      </c>
      <c r="G593" s="17"/>
      <c r="H593" s="20">
        <f t="shared" si="54"/>
        <v>0</v>
      </c>
      <c r="I593" s="22">
        <f t="shared" si="55"/>
        <v>3465.83</v>
      </c>
      <c r="J593" s="22">
        <f t="shared" si="56"/>
        <v>3465.83</v>
      </c>
      <c r="K593" s="18">
        <f t="shared" si="57"/>
        <v>1261562.1199999999</v>
      </c>
      <c r="L593" s="18">
        <f t="shared" si="58"/>
        <v>3140041.98</v>
      </c>
      <c r="M593" s="19"/>
    </row>
    <row r="594" spans="1:13" ht="15" customHeight="1">
      <c r="A594" s="20">
        <f t="shared" si="59"/>
        <v>586</v>
      </c>
      <c r="B594" s="20" t="s">
        <v>1191</v>
      </c>
      <c r="C594" s="21" t="s">
        <v>1192</v>
      </c>
      <c r="D594" s="23">
        <v>346</v>
      </c>
      <c r="E594" s="23">
        <v>864</v>
      </c>
      <c r="F594" s="24">
        <v>15488</v>
      </c>
      <c r="G594" s="17"/>
      <c r="H594" s="20">
        <f t="shared" si="54"/>
        <v>0</v>
      </c>
      <c r="I594" s="22">
        <f t="shared" si="55"/>
        <v>15488</v>
      </c>
      <c r="J594" s="22">
        <f t="shared" si="56"/>
        <v>15488</v>
      </c>
      <c r="K594" s="18">
        <f t="shared" si="57"/>
        <v>5358848</v>
      </c>
      <c r="L594" s="18">
        <f t="shared" si="58"/>
        <v>13381632</v>
      </c>
      <c r="M594" s="19"/>
    </row>
    <row r="595" spans="1:13" ht="15" customHeight="1">
      <c r="A595" s="20">
        <f t="shared" si="59"/>
        <v>587</v>
      </c>
      <c r="B595" s="20" t="s">
        <v>1193</v>
      </c>
      <c r="C595" s="21" t="s">
        <v>1194</v>
      </c>
      <c r="D595" s="23">
        <v>327</v>
      </c>
      <c r="E595" s="23">
        <v>816</v>
      </c>
      <c r="F595" s="24">
        <v>760.49</v>
      </c>
      <c r="G595" s="17"/>
      <c r="H595" s="20">
        <f t="shared" si="54"/>
        <v>0</v>
      </c>
      <c r="I595" s="22">
        <f t="shared" si="55"/>
        <v>760.49</v>
      </c>
      <c r="J595" s="22">
        <f t="shared" si="56"/>
        <v>760.49</v>
      </c>
      <c r="K595" s="18">
        <f t="shared" si="57"/>
        <v>248680.23</v>
      </c>
      <c r="L595" s="18">
        <f t="shared" si="58"/>
        <v>620559.84</v>
      </c>
      <c r="M595" s="19"/>
    </row>
    <row r="596" spans="1:13" ht="15" customHeight="1">
      <c r="A596" s="20">
        <f t="shared" si="59"/>
        <v>588</v>
      </c>
      <c r="B596" s="20" t="s">
        <v>1195</v>
      </c>
      <c r="C596" s="21" t="s">
        <v>1196</v>
      </c>
      <c r="D596" s="23">
        <v>320</v>
      </c>
      <c r="E596" s="23">
        <v>800</v>
      </c>
      <c r="F596" s="24">
        <v>893.28</v>
      </c>
      <c r="G596" s="17"/>
      <c r="H596" s="20">
        <f t="shared" si="54"/>
        <v>0</v>
      </c>
      <c r="I596" s="22">
        <f t="shared" si="55"/>
        <v>893.28</v>
      </c>
      <c r="J596" s="22">
        <f t="shared" si="56"/>
        <v>893.28</v>
      </c>
      <c r="K596" s="18">
        <f t="shared" si="57"/>
        <v>285849.59999999998</v>
      </c>
      <c r="L596" s="18">
        <f t="shared" si="58"/>
        <v>714624</v>
      </c>
      <c r="M596" s="19"/>
    </row>
    <row r="597" spans="1:13" ht="15" customHeight="1">
      <c r="A597" s="20">
        <f t="shared" si="59"/>
        <v>589</v>
      </c>
      <c r="B597" s="20" t="s">
        <v>1197</v>
      </c>
      <c r="C597" s="21" t="s">
        <v>1198</v>
      </c>
      <c r="D597" s="23">
        <v>299</v>
      </c>
      <c r="E597" s="23">
        <v>746</v>
      </c>
      <c r="F597" s="24">
        <v>436.8</v>
      </c>
      <c r="G597" s="17"/>
      <c r="H597" s="20">
        <f t="shared" si="54"/>
        <v>0</v>
      </c>
      <c r="I597" s="22">
        <f t="shared" si="55"/>
        <v>436.8</v>
      </c>
      <c r="J597" s="22">
        <f t="shared" si="56"/>
        <v>436.8</v>
      </c>
      <c r="K597" s="18">
        <f t="shared" si="57"/>
        <v>130603.2</v>
      </c>
      <c r="L597" s="18">
        <f t="shared" si="58"/>
        <v>325852.79999999999</v>
      </c>
      <c r="M597" s="19"/>
    </row>
    <row r="598" spans="1:13" ht="15" customHeight="1">
      <c r="A598" s="20">
        <f t="shared" si="59"/>
        <v>590</v>
      </c>
      <c r="B598" s="20" t="s">
        <v>1199</v>
      </c>
      <c r="C598" s="21" t="s">
        <v>1200</v>
      </c>
      <c r="D598" s="23">
        <v>295</v>
      </c>
      <c r="E598" s="23">
        <v>735</v>
      </c>
      <c r="F598" s="24">
        <v>296.52</v>
      </c>
      <c r="G598" s="17"/>
      <c r="H598" s="20">
        <f t="shared" si="54"/>
        <v>0</v>
      </c>
      <c r="I598" s="22">
        <f t="shared" si="55"/>
        <v>296.52</v>
      </c>
      <c r="J598" s="22">
        <f t="shared" si="56"/>
        <v>296.52</v>
      </c>
      <c r="K598" s="18">
        <f t="shared" si="57"/>
        <v>87473.4</v>
      </c>
      <c r="L598" s="18">
        <f t="shared" si="58"/>
        <v>217942.19999999998</v>
      </c>
      <c r="M598" s="19"/>
    </row>
    <row r="599" spans="1:13" ht="15" customHeight="1">
      <c r="A599" s="20">
        <f t="shared" si="59"/>
        <v>591</v>
      </c>
      <c r="B599" s="20" t="s">
        <v>1201</v>
      </c>
      <c r="C599" s="21" t="s">
        <v>1202</v>
      </c>
      <c r="D599" s="23">
        <v>282</v>
      </c>
      <c r="E599" s="23">
        <v>703</v>
      </c>
      <c r="F599" s="24">
        <v>78.19</v>
      </c>
      <c r="G599" s="17"/>
      <c r="H599" s="20">
        <f t="shared" si="54"/>
        <v>0</v>
      </c>
      <c r="I599" s="22">
        <f t="shared" si="55"/>
        <v>78.19</v>
      </c>
      <c r="J599" s="22">
        <f t="shared" si="56"/>
        <v>78.19</v>
      </c>
      <c r="K599" s="18">
        <f t="shared" si="57"/>
        <v>22049.579999999998</v>
      </c>
      <c r="L599" s="18">
        <f t="shared" si="58"/>
        <v>54967.57</v>
      </c>
      <c r="M599" s="19"/>
    </row>
    <row r="600" spans="1:13" ht="15" customHeight="1">
      <c r="A600" s="20">
        <f t="shared" si="59"/>
        <v>592</v>
      </c>
      <c r="B600" s="20" t="s">
        <v>1203</v>
      </c>
      <c r="C600" s="21" t="s">
        <v>1204</v>
      </c>
      <c r="D600" s="23">
        <v>250</v>
      </c>
      <c r="E600" s="23">
        <v>625</v>
      </c>
      <c r="F600" s="24">
        <v>86.24</v>
      </c>
      <c r="G600" s="17"/>
      <c r="H600" s="20">
        <f t="shared" si="54"/>
        <v>0</v>
      </c>
      <c r="I600" s="22">
        <f t="shared" si="55"/>
        <v>86.24</v>
      </c>
      <c r="J600" s="22">
        <f t="shared" si="56"/>
        <v>86.24</v>
      </c>
      <c r="K600" s="18">
        <f t="shared" si="57"/>
        <v>21560</v>
      </c>
      <c r="L600" s="18">
        <f t="shared" si="58"/>
        <v>53900</v>
      </c>
      <c r="M600" s="19"/>
    </row>
    <row r="601" spans="1:13" ht="15" customHeight="1">
      <c r="A601" s="20">
        <f t="shared" si="59"/>
        <v>593</v>
      </c>
      <c r="B601" s="20" t="s">
        <v>1205</v>
      </c>
      <c r="C601" s="21" t="s">
        <v>1206</v>
      </c>
      <c r="D601" s="23">
        <v>240</v>
      </c>
      <c r="E601" s="23">
        <v>600</v>
      </c>
      <c r="F601" s="24">
        <v>618.41</v>
      </c>
      <c r="G601" s="17"/>
      <c r="H601" s="20">
        <f t="shared" si="54"/>
        <v>0</v>
      </c>
      <c r="I601" s="22">
        <f t="shared" si="55"/>
        <v>618.41</v>
      </c>
      <c r="J601" s="22">
        <f t="shared" si="56"/>
        <v>618.41</v>
      </c>
      <c r="K601" s="18">
        <f t="shared" si="57"/>
        <v>148418.4</v>
      </c>
      <c r="L601" s="18">
        <f t="shared" si="58"/>
        <v>371046</v>
      </c>
      <c r="M601" s="19"/>
    </row>
    <row r="602" spans="1:13" ht="15" customHeight="1">
      <c r="A602" s="20">
        <f t="shared" si="59"/>
        <v>594</v>
      </c>
      <c r="B602" s="20" t="s">
        <v>1207</v>
      </c>
      <c r="C602" s="21" t="s">
        <v>1208</v>
      </c>
      <c r="D602" s="23">
        <v>212</v>
      </c>
      <c r="E602" s="23">
        <v>528</v>
      </c>
      <c r="F602" s="24">
        <v>2.41</v>
      </c>
      <c r="G602" s="17"/>
      <c r="H602" s="20">
        <f t="shared" si="54"/>
        <v>0</v>
      </c>
      <c r="I602" s="22">
        <f t="shared" si="55"/>
        <v>2.41</v>
      </c>
      <c r="J602" s="22">
        <f t="shared" si="56"/>
        <v>2.41</v>
      </c>
      <c r="K602" s="18">
        <f t="shared" si="57"/>
        <v>510.92</v>
      </c>
      <c r="L602" s="18">
        <f t="shared" si="58"/>
        <v>1272.48</v>
      </c>
      <c r="M602" s="19"/>
    </row>
    <row r="603" spans="1:13" ht="15" customHeight="1">
      <c r="A603" s="20">
        <f t="shared" si="59"/>
        <v>595</v>
      </c>
      <c r="B603" s="20" t="s">
        <v>1209</v>
      </c>
      <c r="C603" s="21" t="s">
        <v>1210</v>
      </c>
      <c r="D603" s="23">
        <v>200</v>
      </c>
      <c r="E603" s="23">
        <v>500</v>
      </c>
      <c r="F603" s="24">
        <v>1542.45</v>
      </c>
      <c r="G603" s="17"/>
      <c r="H603" s="20">
        <f t="shared" si="54"/>
        <v>0</v>
      </c>
      <c r="I603" s="22">
        <f t="shared" si="55"/>
        <v>1542.45</v>
      </c>
      <c r="J603" s="22">
        <f t="shared" si="56"/>
        <v>1542.45</v>
      </c>
      <c r="K603" s="18">
        <f t="shared" si="57"/>
        <v>308490</v>
      </c>
      <c r="L603" s="18">
        <f t="shared" si="58"/>
        <v>771225</v>
      </c>
      <c r="M603" s="19"/>
    </row>
    <row r="604" spans="1:13" ht="15" customHeight="1">
      <c r="A604" s="20">
        <f t="shared" si="59"/>
        <v>596</v>
      </c>
      <c r="B604" s="20" t="s">
        <v>1211</v>
      </c>
      <c r="C604" s="21" t="s">
        <v>1212</v>
      </c>
      <c r="D604" s="23">
        <v>200</v>
      </c>
      <c r="E604" s="23">
        <v>500</v>
      </c>
      <c r="F604" s="24">
        <v>714.62</v>
      </c>
      <c r="G604" s="17"/>
      <c r="H604" s="20">
        <f t="shared" si="54"/>
        <v>0</v>
      </c>
      <c r="I604" s="22">
        <f t="shared" si="55"/>
        <v>714.62</v>
      </c>
      <c r="J604" s="22">
        <f t="shared" si="56"/>
        <v>714.62</v>
      </c>
      <c r="K604" s="18">
        <f t="shared" si="57"/>
        <v>142924</v>
      </c>
      <c r="L604" s="18">
        <f t="shared" si="58"/>
        <v>357310</v>
      </c>
      <c r="M604" s="19"/>
    </row>
    <row r="605" spans="1:13" ht="15" customHeight="1">
      <c r="A605" s="20">
        <f t="shared" si="59"/>
        <v>597</v>
      </c>
      <c r="B605" s="20" t="s">
        <v>1213</v>
      </c>
      <c r="C605" s="21" t="s">
        <v>1214</v>
      </c>
      <c r="D605" s="23">
        <v>200</v>
      </c>
      <c r="E605" s="23">
        <v>500</v>
      </c>
      <c r="F605" s="24">
        <v>2014.22</v>
      </c>
      <c r="G605" s="17"/>
      <c r="H605" s="20">
        <f t="shared" si="54"/>
        <v>0</v>
      </c>
      <c r="I605" s="22">
        <f t="shared" si="55"/>
        <v>2014.22</v>
      </c>
      <c r="J605" s="22">
        <f t="shared" si="56"/>
        <v>2014.22</v>
      </c>
      <c r="K605" s="18">
        <f t="shared" si="57"/>
        <v>402844</v>
      </c>
      <c r="L605" s="18">
        <f t="shared" si="58"/>
        <v>1007110</v>
      </c>
      <c r="M605" s="19"/>
    </row>
    <row r="606" spans="1:13" ht="15" customHeight="1">
      <c r="A606" s="20">
        <f t="shared" si="59"/>
        <v>598</v>
      </c>
      <c r="B606" s="20" t="s">
        <v>1215</v>
      </c>
      <c r="C606" s="21" t="s">
        <v>1216</v>
      </c>
      <c r="D606" s="23">
        <v>183</v>
      </c>
      <c r="E606" s="23">
        <v>457</v>
      </c>
      <c r="F606" s="24">
        <v>18636.39</v>
      </c>
      <c r="G606" s="17"/>
      <c r="H606" s="20">
        <f t="shared" si="54"/>
        <v>0</v>
      </c>
      <c r="I606" s="22">
        <f t="shared" si="55"/>
        <v>18636.39</v>
      </c>
      <c r="J606" s="22">
        <f t="shared" si="56"/>
        <v>18636.39</v>
      </c>
      <c r="K606" s="18">
        <f t="shared" si="57"/>
        <v>3410459.37</v>
      </c>
      <c r="L606" s="18">
        <f t="shared" si="58"/>
        <v>8516830.2300000004</v>
      </c>
      <c r="M606" s="19"/>
    </row>
    <row r="607" spans="1:13" ht="15" customHeight="1">
      <c r="A607" s="20">
        <f t="shared" si="59"/>
        <v>599</v>
      </c>
      <c r="B607" s="20" t="s">
        <v>1217</v>
      </c>
      <c r="C607" s="21" t="s">
        <v>1218</v>
      </c>
      <c r="D607" s="23">
        <v>160</v>
      </c>
      <c r="E607" s="23">
        <v>400</v>
      </c>
      <c r="F607" s="24">
        <v>60.8</v>
      </c>
      <c r="G607" s="17"/>
      <c r="H607" s="20">
        <f t="shared" si="54"/>
        <v>0</v>
      </c>
      <c r="I607" s="22">
        <f t="shared" si="55"/>
        <v>60.8</v>
      </c>
      <c r="J607" s="22">
        <f t="shared" si="56"/>
        <v>60.8</v>
      </c>
      <c r="K607" s="18">
        <f t="shared" si="57"/>
        <v>9728</v>
      </c>
      <c r="L607" s="18">
        <f t="shared" si="58"/>
        <v>24320</v>
      </c>
      <c r="M607" s="19"/>
    </row>
    <row r="608" spans="1:13" ht="15" customHeight="1">
      <c r="A608" s="20">
        <f t="shared" si="59"/>
        <v>600</v>
      </c>
      <c r="B608" s="20" t="s">
        <v>1219</v>
      </c>
      <c r="C608" s="21" t="s">
        <v>1220</v>
      </c>
      <c r="D608" s="23">
        <v>160</v>
      </c>
      <c r="E608" s="23">
        <v>400</v>
      </c>
      <c r="F608" s="24">
        <v>725</v>
      </c>
      <c r="G608" s="17"/>
      <c r="H608" s="20">
        <f t="shared" si="54"/>
        <v>0</v>
      </c>
      <c r="I608" s="22">
        <f t="shared" si="55"/>
        <v>725</v>
      </c>
      <c r="J608" s="22">
        <f t="shared" si="56"/>
        <v>725</v>
      </c>
      <c r="K608" s="18">
        <f t="shared" si="57"/>
        <v>116000</v>
      </c>
      <c r="L608" s="18">
        <f t="shared" si="58"/>
        <v>290000</v>
      </c>
      <c r="M608" s="19"/>
    </row>
    <row r="609" spans="1:13" ht="15" customHeight="1">
      <c r="A609" s="20">
        <f t="shared" si="59"/>
        <v>601</v>
      </c>
      <c r="B609" s="20" t="s">
        <v>1221</v>
      </c>
      <c r="C609" s="21" t="s">
        <v>1222</v>
      </c>
      <c r="D609" s="23">
        <v>112</v>
      </c>
      <c r="E609" s="23">
        <v>278</v>
      </c>
      <c r="F609" s="24">
        <v>377.82</v>
      </c>
      <c r="G609" s="17"/>
      <c r="H609" s="20">
        <f t="shared" si="54"/>
        <v>0</v>
      </c>
      <c r="I609" s="22">
        <f t="shared" si="55"/>
        <v>377.82</v>
      </c>
      <c r="J609" s="22">
        <f t="shared" si="56"/>
        <v>377.82</v>
      </c>
      <c r="K609" s="18">
        <f t="shared" si="57"/>
        <v>42315.839999999997</v>
      </c>
      <c r="L609" s="18">
        <f t="shared" si="58"/>
        <v>105033.95999999999</v>
      </c>
      <c r="M609" s="19"/>
    </row>
    <row r="610" spans="1:13" ht="15" customHeight="1">
      <c r="A610" s="20">
        <f t="shared" si="59"/>
        <v>602</v>
      </c>
      <c r="B610" s="20" t="s">
        <v>1223</v>
      </c>
      <c r="C610" s="21" t="s">
        <v>1224</v>
      </c>
      <c r="D610" s="23">
        <v>85</v>
      </c>
      <c r="E610" s="23">
        <v>212</v>
      </c>
      <c r="F610" s="24">
        <v>30.14</v>
      </c>
      <c r="G610" s="17"/>
      <c r="H610" s="20">
        <f>F610*G610</f>
        <v>0</v>
      </c>
      <c r="I610" s="22">
        <f>F610-H610</f>
        <v>30.14</v>
      </c>
      <c r="J610" s="22">
        <f>TRUNC(I610,2)</f>
        <v>30.14</v>
      </c>
      <c r="K610" s="18">
        <f>D610*J610</f>
        <v>2561.9</v>
      </c>
      <c r="L610" s="18">
        <f>E610*J610</f>
        <v>6389.68</v>
      </c>
      <c r="M610" s="19"/>
    </row>
    <row r="611" spans="1:13" s="9" customFormat="1" ht="15" customHeight="1">
      <c r="B611" s="10"/>
      <c r="C611" s="11"/>
      <c r="D611" s="12">
        <f>SUBTOTAL(9,D9:D610)</f>
        <v>338013555</v>
      </c>
      <c r="E611" s="12">
        <f>SUBTOTAL(9,E9:E610)</f>
        <v>845031334</v>
      </c>
      <c r="F611" s="13"/>
      <c r="G611" s="14"/>
      <c r="H611" s="10"/>
      <c r="I611" s="10"/>
      <c r="J611" s="25" t="s">
        <v>15</v>
      </c>
      <c r="K611" s="26">
        <f>SUBTOTAL(9,K9:K610)</f>
        <v>6811340914.069994</v>
      </c>
      <c r="L611" s="26">
        <f>SUBTOTAL(9,L9:L610)</f>
        <v>17027712782.800005</v>
      </c>
      <c r="M611" s="19"/>
    </row>
    <row r="612" spans="1:13" ht="15" customHeight="1">
      <c r="J612" s="27" t="s">
        <v>16</v>
      </c>
      <c r="K612" s="26">
        <f>K611*0.16</f>
        <v>1089814546.251199</v>
      </c>
      <c r="L612" s="26">
        <f>L611*0.16</f>
        <v>2724434045.2480006</v>
      </c>
      <c r="M612" s="19"/>
    </row>
    <row r="613" spans="1:13" ht="15" customHeight="1">
      <c r="J613" s="25" t="s">
        <v>17</v>
      </c>
      <c r="K613" s="26">
        <f>K611+K612</f>
        <v>7901155460.3211927</v>
      </c>
      <c r="L613" s="26">
        <f>L611+L612</f>
        <v>19752146828.048004</v>
      </c>
      <c r="M613" s="19"/>
    </row>
    <row r="616" spans="1:13" ht="15" customHeight="1">
      <c r="A616" s="32" t="s">
        <v>18</v>
      </c>
      <c r="B616" s="32"/>
      <c r="C616" s="32"/>
      <c r="D616" s="32"/>
      <c r="E616" s="32"/>
      <c r="F616" s="32"/>
      <c r="G616" s="32"/>
      <c r="H616" s="32"/>
      <c r="I616" s="32"/>
      <c r="J616" s="32"/>
      <c r="K616" s="32"/>
      <c r="L616" s="32"/>
    </row>
    <row r="618" spans="1:13" ht="15" customHeight="1">
      <c r="A618" s="32" t="s">
        <v>19</v>
      </c>
      <c r="B618" s="32"/>
      <c r="C618" s="32"/>
      <c r="D618" s="32"/>
      <c r="E618" s="32"/>
      <c r="F618" s="32"/>
      <c r="G618" s="32"/>
      <c r="H618" s="32"/>
      <c r="I618" s="32"/>
      <c r="J618" s="32"/>
      <c r="K618" s="32"/>
      <c r="L618" s="32"/>
    </row>
    <row r="621" spans="1:13" ht="43.5" customHeight="1">
      <c r="D621" s="33" t="s">
        <v>20</v>
      </c>
      <c r="E621" s="33"/>
      <c r="F621" s="33"/>
      <c r="G621" s="33"/>
    </row>
  </sheetData>
  <mergeCells count="9">
    <mergeCell ref="A616:L616"/>
    <mergeCell ref="A618:L618"/>
    <mergeCell ref="D621:G621"/>
    <mergeCell ref="A1:L1"/>
    <mergeCell ref="A3:C3"/>
    <mergeCell ref="D3:L3"/>
    <mergeCell ref="A4:C4"/>
    <mergeCell ref="D4:L4"/>
    <mergeCell ref="A6:L6"/>
  </mergeCells>
  <pageMargins left="0.70866141732283472" right="0.70866141732283472" top="0.55118110236220474" bottom="0.74803149606299213" header="0.31496062992125984" footer="0.31496062992125984"/>
  <pageSetup scale="51" orientation="landscape" r:id="rId1"/>
  <headerFooter>
    <oddFooter>&amp;CPágina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zoomScale="85" zoomScaleNormal="85" zoomScaleSheetLayoutView="85" workbookViewId="0">
      <selection activeCell="A2" sqref="A2"/>
    </sheetView>
  </sheetViews>
  <sheetFormatPr baseColWidth="10" defaultRowHeight="15" customHeight="1"/>
  <cols>
    <col min="1" max="1" width="6.59765625" bestFit="1" customWidth="1"/>
    <col min="2" max="2" width="12.796875" style="6" bestFit="1" customWidth="1"/>
    <col min="3" max="3" width="41" style="15" customWidth="1"/>
    <col min="4" max="4" width="13.5" style="3" bestFit="1" customWidth="1"/>
    <col min="5" max="5" width="13.796875" style="3" bestFit="1" customWidth="1"/>
    <col min="6" max="6" width="13.5" customWidth="1"/>
    <col min="7" max="7" width="17.69921875" style="7" bestFit="1" customWidth="1"/>
    <col min="8" max="8" width="17.8984375" style="7" bestFit="1" customWidth="1"/>
  </cols>
  <sheetData>
    <row r="1" spans="1:9" ht="36" customHeight="1">
      <c r="A1" s="34" t="s">
        <v>1286</v>
      </c>
      <c r="B1" s="34"/>
      <c r="C1" s="34"/>
      <c r="D1" s="34"/>
      <c r="E1" s="34"/>
      <c r="F1" s="34"/>
      <c r="G1" s="34"/>
      <c r="H1" s="34"/>
    </row>
    <row r="2" spans="1:9" ht="15" customHeight="1">
      <c r="A2" s="1"/>
      <c r="B2" s="2"/>
      <c r="C2" s="1"/>
    </row>
    <row r="3" spans="1:9" ht="33" customHeight="1">
      <c r="A3" s="35" t="s">
        <v>0</v>
      </c>
      <c r="B3" s="35"/>
      <c r="C3" s="35"/>
      <c r="D3" s="36"/>
      <c r="E3" s="36"/>
      <c r="F3" s="36"/>
      <c r="G3" s="36"/>
      <c r="H3" s="36"/>
    </row>
    <row r="4" spans="1:9" ht="36.75" customHeight="1">
      <c r="A4" s="35" t="s">
        <v>1</v>
      </c>
      <c r="B4" s="35"/>
      <c r="C4" s="35"/>
      <c r="D4" s="36"/>
      <c r="E4" s="36"/>
      <c r="F4" s="36"/>
      <c r="G4" s="36"/>
      <c r="H4" s="36"/>
    </row>
    <row r="6" spans="1:9" ht="95.25" customHeight="1">
      <c r="A6" s="37" t="s">
        <v>2</v>
      </c>
      <c r="B6" s="38"/>
      <c r="C6" s="38"/>
      <c r="D6" s="38"/>
      <c r="E6" s="38"/>
      <c r="F6" s="38"/>
      <c r="G6" s="38"/>
      <c r="H6" s="38"/>
    </row>
    <row r="8" spans="1:9" s="8" customFormat="1" ht="77.25" customHeight="1">
      <c r="A8" s="16" t="s">
        <v>3</v>
      </c>
      <c r="B8" s="16" t="s">
        <v>4</v>
      </c>
      <c r="C8" s="16" t="s">
        <v>5</v>
      </c>
      <c r="D8" s="16" t="s">
        <v>6</v>
      </c>
      <c r="E8" s="16" t="s">
        <v>7</v>
      </c>
      <c r="F8" s="16" t="s">
        <v>1285</v>
      </c>
      <c r="G8" s="16" t="s">
        <v>13</v>
      </c>
      <c r="H8" s="16" t="s">
        <v>14</v>
      </c>
    </row>
    <row r="9" spans="1:9" ht="15" customHeight="1">
      <c r="A9" s="28">
        <v>603</v>
      </c>
      <c r="B9" s="30" t="s">
        <v>1225</v>
      </c>
      <c r="C9" s="29" t="s">
        <v>1226</v>
      </c>
      <c r="D9" s="31">
        <v>10625282</v>
      </c>
      <c r="E9" s="31">
        <v>26563201</v>
      </c>
      <c r="F9" s="22"/>
      <c r="G9" s="18">
        <f>D9*F9</f>
        <v>0</v>
      </c>
      <c r="H9" s="18">
        <f>E9*F9</f>
        <v>0</v>
      </c>
      <c r="I9" s="19"/>
    </row>
    <row r="10" spans="1:9" ht="15" customHeight="1">
      <c r="A10" s="28">
        <f>A9+1</f>
        <v>604</v>
      </c>
      <c r="B10" s="30" t="s">
        <v>1227</v>
      </c>
      <c r="C10" s="29" t="s">
        <v>1228</v>
      </c>
      <c r="D10" s="31">
        <v>9339031</v>
      </c>
      <c r="E10" s="31">
        <v>23347568</v>
      </c>
      <c r="F10" s="22"/>
      <c r="G10" s="18">
        <f t="shared" ref="G10:G38" si="0">D10*F10</f>
        <v>0</v>
      </c>
      <c r="H10" s="18">
        <f t="shared" ref="H10:H38" si="1">E10*F10</f>
        <v>0</v>
      </c>
      <c r="I10" s="19"/>
    </row>
    <row r="11" spans="1:9" ht="15" customHeight="1">
      <c r="A11" s="28">
        <f t="shared" ref="A11:A38" si="2">A10+1</f>
        <v>605</v>
      </c>
      <c r="B11" s="30" t="s">
        <v>1229</v>
      </c>
      <c r="C11" s="29" t="s">
        <v>1230</v>
      </c>
      <c r="D11" s="31">
        <v>9207674</v>
      </c>
      <c r="E11" s="31">
        <v>23019177</v>
      </c>
      <c r="F11" s="22"/>
      <c r="G11" s="18">
        <f t="shared" si="0"/>
        <v>0</v>
      </c>
      <c r="H11" s="18">
        <f t="shared" si="1"/>
        <v>0</v>
      </c>
      <c r="I11" s="19"/>
    </row>
    <row r="12" spans="1:9" ht="15" customHeight="1">
      <c r="A12" s="28">
        <f t="shared" si="2"/>
        <v>606</v>
      </c>
      <c r="B12" s="30" t="s">
        <v>1231</v>
      </c>
      <c r="C12" s="29" t="s">
        <v>1232</v>
      </c>
      <c r="D12" s="31">
        <v>6743720</v>
      </c>
      <c r="E12" s="31">
        <v>16859294</v>
      </c>
      <c r="F12" s="22"/>
      <c r="G12" s="18">
        <f t="shared" si="0"/>
        <v>0</v>
      </c>
      <c r="H12" s="18">
        <f t="shared" si="1"/>
        <v>0</v>
      </c>
      <c r="I12" s="19"/>
    </row>
    <row r="13" spans="1:9" ht="15" customHeight="1">
      <c r="A13" s="28">
        <f t="shared" si="2"/>
        <v>607</v>
      </c>
      <c r="B13" s="30" t="s">
        <v>1233</v>
      </c>
      <c r="C13" s="29" t="s">
        <v>1234</v>
      </c>
      <c r="D13" s="31">
        <v>6680204</v>
      </c>
      <c r="E13" s="31">
        <v>16700504</v>
      </c>
      <c r="F13" s="22"/>
      <c r="G13" s="18">
        <f t="shared" si="0"/>
        <v>0</v>
      </c>
      <c r="H13" s="18">
        <f t="shared" si="1"/>
        <v>0</v>
      </c>
      <c r="I13" s="19"/>
    </row>
    <row r="14" spans="1:9" ht="15" customHeight="1">
      <c r="A14" s="28">
        <f t="shared" si="2"/>
        <v>608</v>
      </c>
      <c r="B14" s="30" t="s">
        <v>1235</v>
      </c>
      <c r="C14" s="29" t="s">
        <v>1236</v>
      </c>
      <c r="D14" s="31">
        <v>6464585</v>
      </c>
      <c r="E14" s="31">
        <v>16161459</v>
      </c>
      <c r="F14" s="22"/>
      <c r="G14" s="18">
        <f t="shared" si="0"/>
        <v>0</v>
      </c>
      <c r="H14" s="18">
        <f t="shared" si="1"/>
        <v>0</v>
      </c>
      <c r="I14" s="19"/>
    </row>
    <row r="15" spans="1:9" ht="15" customHeight="1">
      <c r="A15" s="28">
        <f t="shared" si="2"/>
        <v>609</v>
      </c>
      <c r="B15" s="30" t="s">
        <v>1237</v>
      </c>
      <c r="C15" s="29" t="s">
        <v>1238</v>
      </c>
      <c r="D15" s="31">
        <v>6148593</v>
      </c>
      <c r="E15" s="31">
        <v>15371477</v>
      </c>
      <c r="F15" s="22"/>
      <c r="G15" s="18">
        <f t="shared" si="0"/>
        <v>0</v>
      </c>
      <c r="H15" s="18">
        <f t="shared" si="1"/>
        <v>0</v>
      </c>
      <c r="I15" s="19"/>
    </row>
    <row r="16" spans="1:9" ht="15" customHeight="1">
      <c r="A16" s="28">
        <f t="shared" si="2"/>
        <v>610</v>
      </c>
      <c r="B16" s="30" t="s">
        <v>1239</v>
      </c>
      <c r="C16" s="29" t="s">
        <v>1240</v>
      </c>
      <c r="D16" s="31">
        <v>5841513</v>
      </c>
      <c r="E16" s="31">
        <v>14603776</v>
      </c>
      <c r="F16" s="22"/>
      <c r="G16" s="18">
        <f t="shared" si="0"/>
        <v>0</v>
      </c>
      <c r="H16" s="18">
        <f t="shared" si="1"/>
        <v>0</v>
      </c>
      <c r="I16" s="19"/>
    </row>
    <row r="17" spans="1:9" ht="15" customHeight="1">
      <c r="A17" s="28">
        <f t="shared" si="2"/>
        <v>611</v>
      </c>
      <c r="B17" s="30" t="s">
        <v>1241</v>
      </c>
      <c r="C17" s="29" t="s">
        <v>1242</v>
      </c>
      <c r="D17" s="31">
        <v>5735716</v>
      </c>
      <c r="E17" s="31">
        <v>14339284</v>
      </c>
      <c r="F17" s="22"/>
      <c r="G17" s="18">
        <f t="shared" si="0"/>
        <v>0</v>
      </c>
      <c r="H17" s="18">
        <f t="shared" si="1"/>
        <v>0</v>
      </c>
      <c r="I17" s="19"/>
    </row>
    <row r="18" spans="1:9" ht="15" customHeight="1">
      <c r="A18" s="28">
        <f t="shared" si="2"/>
        <v>612</v>
      </c>
      <c r="B18" s="30" t="s">
        <v>1243</v>
      </c>
      <c r="C18" s="29" t="s">
        <v>1244</v>
      </c>
      <c r="D18" s="31">
        <v>5461016</v>
      </c>
      <c r="E18" s="31">
        <v>13652532</v>
      </c>
      <c r="F18" s="22"/>
      <c r="G18" s="18">
        <f t="shared" si="0"/>
        <v>0</v>
      </c>
      <c r="H18" s="18">
        <f t="shared" si="1"/>
        <v>0</v>
      </c>
      <c r="I18" s="19"/>
    </row>
    <row r="19" spans="1:9" ht="15" customHeight="1">
      <c r="A19" s="28">
        <f t="shared" si="2"/>
        <v>613</v>
      </c>
      <c r="B19" s="30" t="s">
        <v>1245</v>
      </c>
      <c r="C19" s="29" t="s">
        <v>1246</v>
      </c>
      <c r="D19" s="31">
        <v>5055309</v>
      </c>
      <c r="E19" s="31">
        <v>12638269</v>
      </c>
      <c r="F19" s="22"/>
      <c r="G19" s="18">
        <f t="shared" si="0"/>
        <v>0</v>
      </c>
      <c r="H19" s="18">
        <f t="shared" si="1"/>
        <v>0</v>
      </c>
      <c r="I19" s="19"/>
    </row>
    <row r="20" spans="1:9" ht="15" customHeight="1">
      <c r="A20" s="28">
        <f t="shared" si="2"/>
        <v>614</v>
      </c>
      <c r="B20" s="30" t="s">
        <v>1247</v>
      </c>
      <c r="C20" s="29" t="s">
        <v>1248</v>
      </c>
      <c r="D20" s="31">
        <v>3618286</v>
      </c>
      <c r="E20" s="31">
        <v>9045714</v>
      </c>
      <c r="F20" s="22"/>
      <c r="G20" s="18">
        <f t="shared" si="0"/>
        <v>0</v>
      </c>
      <c r="H20" s="18">
        <f t="shared" si="1"/>
        <v>0</v>
      </c>
      <c r="I20" s="19"/>
    </row>
    <row r="21" spans="1:9" ht="15" customHeight="1">
      <c r="A21" s="28">
        <f t="shared" si="2"/>
        <v>615</v>
      </c>
      <c r="B21" s="30" t="s">
        <v>1249</v>
      </c>
      <c r="C21" s="29" t="s">
        <v>1250</v>
      </c>
      <c r="D21" s="31">
        <v>2901851</v>
      </c>
      <c r="E21" s="31">
        <v>7254619</v>
      </c>
      <c r="F21" s="22"/>
      <c r="G21" s="18">
        <f t="shared" si="0"/>
        <v>0</v>
      </c>
      <c r="H21" s="18">
        <f t="shared" si="1"/>
        <v>0</v>
      </c>
      <c r="I21" s="19"/>
    </row>
    <row r="22" spans="1:9" ht="15" customHeight="1">
      <c r="A22" s="28">
        <f t="shared" si="2"/>
        <v>616</v>
      </c>
      <c r="B22" s="30" t="s">
        <v>1251</v>
      </c>
      <c r="C22" s="29" t="s">
        <v>1252</v>
      </c>
      <c r="D22" s="31">
        <v>2628544</v>
      </c>
      <c r="E22" s="31">
        <v>6571356</v>
      </c>
      <c r="F22" s="22"/>
      <c r="G22" s="18">
        <f t="shared" si="0"/>
        <v>0</v>
      </c>
      <c r="H22" s="18">
        <f t="shared" si="1"/>
        <v>0</v>
      </c>
      <c r="I22" s="19"/>
    </row>
    <row r="23" spans="1:9" ht="15" customHeight="1">
      <c r="A23" s="28">
        <f t="shared" si="2"/>
        <v>617</v>
      </c>
      <c r="B23" s="30" t="s">
        <v>1253</v>
      </c>
      <c r="C23" s="29" t="s">
        <v>1254</v>
      </c>
      <c r="D23" s="31">
        <v>1589238</v>
      </c>
      <c r="E23" s="31">
        <v>3973089</v>
      </c>
      <c r="F23" s="22"/>
      <c r="G23" s="18">
        <f t="shared" si="0"/>
        <v>0</v>
      </c>
      <c r="H23" s="18">
        <f t="shared" si="1"/>
        <v>0</v>
      </c>
      <c r="I23" s="19"/>
    </row>
    <row r="24" spans="1:9" ht="15" customHeight="1">
      <c r="A24" s="28">
        <f t="shared" si="2"/>
        <v>618</v>
      </c>
      <c r="B24" s="30" t="s">
        <v>1255</v>
      </c>
      <c r="C24" s="29" t="s">
        <v>1256</v>
      </c>
      <c r="D24" s="31">
        <v>1404662</v>
      </c>
      <c r="E24" s="31">
        <v>3511649</v>
      </c>
      <c r="F24" s="22"/>
      <c r="G24" s="18">
        <f t="shared" si="0"/>
        <v>0</v>
      </c>
      <c r="H24" s="18">
        <f t="shared" si="1"/>
        <v>0</v>
      </c>
      <c r="I24" s="19"/>
    </row>
    <row r="25" spans="1:9" ht="15" customHeight="1">
      <c r="A25" s="28">
        <f t="shared" si="2"/>
        <v>619</v>
      </c>
      <c r="B25" s="30" t="s">
        <v>1257</v>
      </c>
      <c r="C25" s="29" t="s">
        <v>1258</v>
      </c>
      <c r="D25" s="31">
        <v>1048715</v>
      </c>
      <c r="E25" s="31">
        <v>2621781</v>
      </c>
      <c r="F25" s="22"/>
      <c r="G25" s="18">
        <f t="shared" si="0"/>
        <v>0</v>
      </c>
      <c r="H25" s="18">
        <f t="shared" si="1"/>
        <v>0</v>
      </c>
      <c r="I25" s="19"/>
    </row>
    <row r="26" spans="1:9" ht="15" customHeight="1">
      <c r="A26" s="28">
        <f t="shared" si="2"/>
        <v>620</v>
      </c>
      <c r="B26" s="30" t="s">
        <v>1259</v>
      </c>
      <c r="C26" s="29" t="s">
        <v>1260</v>
      </c>
      <c r="D26" s="31">
        <v>1040775</v>
      </c>
      <c r="E26" s="31">
        <v>2601927</v>
      </c>
      <c r="F26" s="22"/>
      <c r="G26" s="18">
        <f t="shared" si="0"/>
        <v>0</v>
      </c>
      <c r="H26" s="18">
        <f t="shared" si="1"/>
        <v>0</v>
      </c>
      <c r="I26" s="19"/>
    </row>
    <row r="27" spans="1:9" ht="15" customHeight="1">
      <c r="A27" s="28">
        <f t="shared" si="2"/>
        <v>621</v>
      </c>
      <c r="B27" s="30" t="s">
        <v>1261</v>
      </c>
      <c r="C27" s="29" t="s">
        <v>1262</v>
      </c>
      <c r="D27" s="31">
        <v>507191</v>
      </c>
      <c r="E27" s="31">
        <v>1267969</v>
      </c>
      <c r="F27" s="22"/>
      <c r="G27" s="18">
        <f t="shared" si="0"/>
        <v>0</v>
      </c>
      <c r="H27" s="18">
        <f t="shared" si="1"/>
        <v>0</v>
      </c>
      <c r="I27" s="19"/>
    </row>
    <row r="28" spans="1:9" ht="15" customHeight="1">
      <c r="A28" s="28">
        <f t="shared" si="2"/>
        <v>622</v>
      </c>
      <c r="B28" s="30" t="s">
        <v>1263</v>
      </c>
      <c r="C28" s="29" t="s">
        <v>1264</v>
      </c>
      <c r="D28" s="31">
        <v>505807</v>
      </c>
      <c r="E28" s="31">
        <v>1264511</v>
      </c>
      <c r="F28" s="22"/>
      <c r="G28" s="18">
        <f t="shared" si="0"/>
        <v>0</v>
      </c>
      <c r="H28" s="18">
        <f t="shared" si="1"/>
        <v>0</v>
      </c>
      <c r="I28" s="19"/>
    </row>
    <row r="29" spans="1:9" ht="15" customHeight="1">
      <c r="A29" s="28">
        <f t="shared" si="2"/>
        <v>623</v>
      </c>
      <c r="B29" s="30" t="s">
        <v>1265</v>
      </c>
      <c r="C29" s="29" t="s">
        <v>1266</v>
      </c>
      <c r="D29" s="31">
        <v>490598</v>
      </c>
      <c r="E29" s="31">
        <v>1226487</v>
      </c>
      <c r="F29" s="22"/>
      <c r="G29" s="18">
        <f t="shared" si="0"/>
        <v>0</v>
      </c>
      <c r="H29" s="18">
        <f t="shared" si="1"/>
        <v>0</v>
      </c>
      <c r="I29" s="19"/>
    </row>
    <row r="30" spans="1:9" ht="15" customHeight="1">
      <c r="A30" s="28">
        <f t="shared" si="2"/>
        <v>624</v>
      </c>
      <c r="B30" s="30" t="s">
        <v>1267</v>
      </c>
      <c r="C30" s="29" t="s">
        <v>1268</v>
      </c>
      <c r="D30" s="31">
        <v>476230</v>
      </c>
      <c r="E30" s="31">
        <v>1190569</v>
      </c>
      <c r="F30" s="22"/>
      <c r="G30" s="18">
        <f t="shared" si="0"/>
        <v>0</v>
      </c>
      <c r="H30" s="18">
        <f t="shared" si="1"/>
        <v>0</v>
      </c>
      <c r="I30" s="19"/>
    </row>
    <row r="31" spans="1:9" ht="15" customHeight="1">
      <c r="A31" s="28">
        <f t="shared" si="2"/>
        <v>625</v>
      </c>
      <c r="B31" s="30" t="s">
        <v>1269</v>
      </c>
      <c r="C31" s="29" t="s">
        <v>1270</v>
      </c>
      <c r="D31" s="31">
        <v>397422</v>
      </c>
      <c r="E31" s="31">
        <v>993549</v>
      </c>
      <c r="F31" s="22"/>
      <c r="G31" s="18">
        <f t="shared" si="0"/>
        <v>0</v>
      </c>
      <c r="H31" s="18">
        <f t="shared" si="1"/>
        <v>0</v>
      </c>
      <c r="I31" s="19"/>
    </row>
    <row r="32" spans="1:9" ht="15" customHeight="1">
      <c r="A32" s="28">
        <f t="shared" si="2"/>
        <v>626</v>
      </c>
      <c r="B32" s="30" t="s">
        <v>1271</v>
      </c>
      <c r="C32" s="29" t="s">
        <v>1272</v>
      </c>
      <c r="D32" s="31">
        <v>208692</v>
      </c>
      <c r="E32" s="31">
        <v>521726</v>
      </c>
      <c r="F32" s="22"/>
      <c r="G32" s="18">
        <f t="shared" si="0"/>
        <v>0</v>
      </c>
      <c r="H32" s="18">
        <f t="shared" si="1"/>
        <v>0</v>
      </c>
      <c r="I32" s="19"/>
    </row>
    <row r="33" spans="1:9" ht="15" customHeight="1">
      <c r="A33" s="28">
        <f t="shared" si="2"/>
        <v>627</v>
      </c>
      <c r="B33" s="30" t="s">
        <v>1273</v>
      </c>
      <c r="C33" s="29" t="s">
        <v>1274</v>
      </c>
      <c r="D33" s="31">
        <v>190120</v>
      </c>
      <c r="E33" s="31">
        <v>475290</v>
      </c>
      <c r="F33" s="22"/>
      <c r="G33" s="18">
        <f t="shared" si="0"/>
        <v>0</v>
      </c>
      <c r="H33" s="18">
        <f t="shared" si="1"/>
        <v>0</v>
      </c>
      <c r="I33" s="19"/>
    </row>
    <row r="34" spans="1:9" ht="15" customHeight="1">
      <c r="A34" s="28">
        <f t="shared" si="2"/>
        <v>628</v>
      </c>
      <c r="B34" s="30" t="s">
        <v>1275</v>
      </c>
      <c r="C34" s="29" t="s">
        <v>1276</v>
      </c>
      <c r="D34" s="31">
        <v>188583</v>
      </c>
      <c r="E34" s="31">
        <v>471453</v>
      </c>
      <c r="F34" s="22"/>
      <c r="G34" s="18">
        <f t="shared" si="0"/>
        <v>0</v>
      </c>
      <c r="H34" s="18">
        <f t="shared" si="1"/>
        <v>0</v>
      </c>
      <c r="I34" s="19"/>
    </row>
    <row r="35" spans="1:9" ht="15" customHeight="1">
      <c r="A35" s="28">
        <f t="shared" si="2"/>
        <v>629</v>
      </c>
      <c r="B35" s="30" t="s">
        <v>1277</v>
      </c>
      <c r="C35" s="29" t="s">
        <v>1278</v>
      </c>
      <c r="D35" s="31">
        <v>83451</v>
      </c>
      <c r="E35" s="31">
        <v>208623</v>
      </c>
      <c r="F35" s="22"/>
      <c r="G35" s="18">
        <f t="shared" si="0"/>
        <v>0</v>
      </c>
      <c r="H35" s="18">
        <f t="shared" si="1"/>
        <v>0</v>
      </c>
      <c r="I35" s="19"/>
    </row>
    <row r="36" spans="1:9" ht="15" customHeight="1">
      <c r="A36" s="28">
        <f t="shared" si="2"/>
        <v>630</v>
      </c>
      <c r="B36" s="30" t="s">
        <v>1279</v>
      </c>
      <c r="C36" s="29" t="s">
        <v>1280</v>
      </c>
      <c r="D36" s="31">
        <v>37605</v>
      </c>
      <c r="E36" s="31">
        <v>94006</v>
      </c>
      <c r="F36" s="22"/>
      <c r="G36" s="18">
        <f t="shared" si="0"/>
        <v>0</v>
      </c>
      <c r="H36" s="18">
        <f t="shared" si="1"/>
        <v>0</v>
      </c>
      <c r="I36" s="19"/>
    </row>
    <row r="37" spans="1:9" ht="15" customHeight="1">
      <c r="A37" s="28">
        <f t="shared" si="2"/>
        <v>631</v>
      </c>
      <c r="B37" s="30" t="s">
        <v>1281</v>
      </c>
      <c r="C37" s="29" t="s">
        <v>1282</v>
      </c>
      <c r="D37" s="31">
        <v>28918</v>
      </c>
      <c r="E37" s="31">
        <v>72290</v>
      </c>
      <c r="F37" s="22"/>
      <c r="G37" s="18">
        <f t="shared" si="0"/>
        <v>0</v>
      </c>
      <c r="H37" s="18">
        <f t="shared" si="1"/>
        <v>0</v>
      </c>
      <c r="I37" s="19"/>
    </row>
    <row r="38" spans="1:9" ht="15" customHeight="1">
      <c r="A38" s="28">
        <f t="shared" si="2"/>
        <v>632</v>
      </c>
      <c r="B38" s="30" t="s">
        <v>1283</v>
      </c>
      <c r="C38" s="29" t="s">
        <v>1284</v>
      </c>
      <c r="D38" s="31">
        <v>5900</v>
      </c>
      <c r="E38" s="31">
        <v>14746</v>
      </c>
      <c r="F38" s="22"/>
      <c r="G38" s="18">
        <f t="shared" si="0"/>
        <v>0</v>
      </c>
      <c r="H38" s="18">
        <f t="shared" si="1"/>
        <v>0</v>
      </c>
      <c r="I38" s="19"/>
    </row>
    <row r="39" spans="1:9" s="9" customFormat="1" ht="15" customHeight="1">
      <c r="B39" s="10"/>
      <c r="C39" s="11"/>
      <c r="D39" s="12">
        <f>SUM(D9:D38)</f>
        <v>94655231</v>
      </c>
      <c r="E39" s="12">
        <f>SUM(E9:E38)</f>
        <v>236637895</v>
      </c>
      <c r="F39" s="25" t="s">
        <v>15</v>
      </c>
      <c r="G39" s="26">
        <f>SUBTOTAL(9,G9:G38)</f>
        <v>0</v>
      </c>
      <c r="H39" s="26">
        <f>SUBTOTAL(9,H9:H38)</f>
        <v>0</v>
      </c>
      <c r="I39" s="19"/>
    </row>
    <row r="40" spans="1:9" ht="15" customHeight="1">
      <c r="F40" s="27" t="s">
        <v>16</v>
      </c>
      <c r="G40" s="26">
        <f>G39*0.16</f>
        <v>0</v>
      </c>
      <c r="H40" s="26">
        <f>H39*0.16</f>
        <v>0</v>
      </c>
      <c r="I40" s="19"/>
    </row>
    <row r="41" spans="1:9" ht="15" customHeight="1">
      <c r="F41" s="25" t="s">
        <v>17</v>
      </c>
      <c r="G41" s="26">
        <f>G39+G40</f>
        <v>0</v>
      </c>
      <c r="H41" s="26">
        <f>H39+H40</f>
        <v>0</v>
      </c>
      <c r="I41" s="19"/>
    </row>
    <row r="44" spans="1:9" ht="18">
      <c r="A44" s="32" t="s">
        <v>18</v>
      </c>
      <c r="B44" s="32"/>
      <c r="C44" s="32"/>
      <c r="D44" s="32"/>
      <c r="E44" s="32"/>
      <c r="F44" s="32"/>
      <c r="G44" s="32"/>
      <c r="H44" s="32"/>
    </row>
    <row r="46" spans="1:9" ht="15" customHeight="1">
      <c r="A46" s="32" t="s">
        <v>19</v>
      </c>
      <c r="B46" s="32"/>
      <c r="C46" s="32"/>
      <c r="D46" s="32"/>
      <c r="E46" s="32"/>
      <c r="F46" s="32"/>
      <c r="G46" s="32"/>
      <c r="H46" s="32"/>
    </row>
    <row r="49" spans="4:5" ht="43.5" customHeight="1">
      <c r="D49" s="33" t="s">
        <v>20</v>
      </c>
      <c r="E49" s="33"/>
    </row>
  </sheetData>
  <mergeCells count="9">
    <mergeCell ref="A44:H44"/>
    <mergeCell ref="A46:H46"/>
    <mergeCell ref="D49:E49"/>
    <mergeCell ref="A1:H1"/>
    <mergeCell ref="A3:C3"/>
    <mergeCell ref="D3:H3"/>
    <mergeCell ref="A4:C4"/>
    <mergeCell ref="D4:H4"/>
    <mergeCell ref="A6:H6"/>
  </mergeCells>
  <pageMargins left="0.70866141732283472" right="0.70866141732283472" top="0.55118110236220474" bottom="0.74803149606299213" header="0.31496062992125984" footer="0.31496062992125984"/>
  <pageSetup scale="68" orientation="landscape" r:id="rId1"/>
  <headerFooter>
    <oddFooter>&amp;CPágina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Medicamentos</vt:lpstr>
      <vt:lpstr>OSD</vt:lpstr>
      <vt:lpstr>Medicamentos!Títulos_a_imprimir</vt:lpstr>
      <vt:lpstr>OSD!Títulos_a_imprimir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Jimenez Osorio</dc:creator>
  <cp:lastModifiedBy>ll</cp:lastModifiedBy>
  <cp:lastPrinted>2019-12-09T16:04:50Z</cp:lastPrinted>
  <dcterms:created xsi:type="dcterms:W3CDTF">2019-12-09T15:53:07Z</dcterms:created>
  <dcterms:modified xsi:type="dcterms:W3CDTF">2019-12-09T17:53:53Z</dcterms:modified>
</cp:coreProperties>
</file>