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15570" windowHeight="7380" firstSheet="1" activeTab="6"/>
  </bookViews>
  <sheets>
    <sheet name="Presentación" sheetId="13" r:id="rId1"/>
    <sheet name="INSTRUCTIVO" sheetId="12" r:id="rId2"/>
    <sheet name="Lista de participantes" sheetId="3" r:id="rId3"/>
    <sheet name="CERH" sheetId="5" r:id="rId4"/>
    <sheet name="Aptitudes" sheetId="9" r:id="rId5"/>
    <sheet name="Equipo de cómputo" sheetId="8" r:id="rId6"/>
    <sheet name="Ced_Exp" sheetId="10" r:id="rId7"/>
    <sheet name="Ced_Esp" sheetId="11" r:id="rId8"/>
    <sheet name="Datos" sheetId="2" state="hidden" r:id="rId9"/>
    <sheet name="Evaluación CP" sheetId="6" state="hidden" r:id="rId10"/>
  </sheets>
  <definedNames>
    <definedName name="_xlnm.Print_Area" localSheetId="4">Aptitudes!$A$1:$F$33</definedName>
    <definedName name="_xlnm.Print_Area" localSheetId="7">Ced_Esp!$A$1:$E$17</definedName>
    <definedName name="_xlnm.Print_Area" localSheetId="6">Ced_Exp!$A$1:$H$18</definedName>
    <definedName name="_xlnm.Print_Area" localSheetId="3">CERH!$A$1:$I$27</definedName>
    <definedName name="_xlnm.Print_Area" localSheetId="0">Presentación!$A$1:$B$29</definedName>
    <definedName name="empresa">'Lista de participantes'!$D$3</definedName>
    <definedName name="partida">'Lista de participantes'!#REF!</definedName>
    <definedName name="_xlnm.Print_Titles" localSheetId="4">Aptitudes!$1:$4</definedName>
    <definedName name="_xlnm.Print_Titles" localSheetId="7">Ced_Esp!$1:$5</definedName>
    <definedName name="_xlnm.Print_Titles" localSheetId="3">CERH!$A:$B,CERH!$6:$6</definedName>
  </definedNames>
  <calcPr calcId="145621"/>
</workbook>
</file>

<file path=xl/calcChain.xml><?xml version="1.0" encoding="utf-8"?>
<calcChain xmlns="http://schemas.openxmlformats.org/spreadsheetml/2006/main">
  <c r="H16" i="10" l="1"/>
  <c r="B15" i="13" l="1"/>
  <c r="B23" i="13" l="1"/>
  <c r="B22" i="13"/>
  <c r="H32" i="6" l="1"/>
  <c r="H33" i="6"/>
  <c r="H34" i="6" s="1"/>
  <c r="H35" i="6" s="1"/>
  <c r="H36" i="6" s="1"/>
  <c r="H37" i="6" s="1"/>
  <c r="H38" i="6" s="1"/>
  <c r="H39" i="6" s="1"/>
  <c r="H31" i="6"/>
  <c r="E16" i="11"/>
  <c r="E17" i="11" s="1"/>
  <c r="B27" i="13" s="1"/>
  <c r="H15" i="10" l="1"/>
  <c r="H14" i="10"/>
  <c r="H13" i="10"/>
  <c r="H12" i="10"/>
  <c r="H11" i="10"/>
  <c r="H10" i="10"/>
  <c r="H9" i="10"/>
  <c r="H8" i="10"/>
  <c r="H7" i="10"/>
  <c r="H17" i="10" l="1"/>
  <c r="H18" i="10" s="1"/>
  <c r="D3" i="5" l="1"/>
  <c r="D3" i="3"/>
  <c r="C3" i="11" l="1"/>
  <c r="C3" i="10"/>
  <c r="D4" i="5"/>
  <c r="D4" i="3"/>
  <c r="C4" i="9"/>
  <c r="D4" i="8"/>
  <c r="C2" i="11"/>
  <c r="C2" i="10"/>
  <c r="D3" i="8"/>
  <c r="C3" i="9"/>
  <c r="D11" i="9" l="1"/>
  <c r="E11" i="9"/>
  <c r="H10" i="5" l="1"/>
  <c r="E31" i="9"/>
  <c r="D31" i="9"/>
  <c r="C31" i="9"/>
  <c r="E21" i="9"/>
  <c r="D21" i="9"/>
  <c r="C21" i="9"/>
  <c r="C26" i="9"/>
  <c r="D26" i="9"/>
  <c r="E26" i="9"/>
  <c r="E16" i="9"/>
  <c r="D16" i="9"/>
  <c r="C16" i="9"/>
  <c r="C11" i="9" l="1"/>
  <c r="F11" i="9" s="1"/>
  <c r="I12" i="3" l="1"/>
  <c r="I11" i="3"/>
  <c r="I10" i="3"/>
  <c r="I9" i="3"/>
  <c r="F12" i="3"/>
  <c r="F11" i="3"/>
  <c r="F10" i="3"/>
  <c r="F9" i="3"/>
  <c r="F8" i="3"/>
  <c r="I8" i="3"/>
  <c r="F14" i="3" l="1"/>
  <c r="I14" i="3"/>
  <c r="I15" i="3" l="1"/>
  <c r="B26" i="13" l="1"/>
  <c r="A8" i="10"/>
  <c r="A9" i="10" s="1"/>
  <c r="A10" i="10" s="1"/>
  <c r="A11" i="10" s="1"/>
  <c r="A12" i="10" s="1"/>
  <c r="A13" i="10" s="1"/>
  <c r="A14" i="10" s="1"/>
  <c r="A15" i="10" s="1"/>
  <c r="A16" i="10" s="1"/>
  <c r="B27" i="9"/>
  <c r="B22" i="9"/>
  <c r="B17" i="9"/>
  <c r="B12" i="9"/>
  <c r="B7" i="9"/>
  <c r="F16" i="9" l="1"/>
  <c r="F26" i="9"/>
  <c r="F21" i="9"/>
  <c r="C12" i="8"/>
  <c r="C11" i="8"/>
  <c r="C10" i="8"/>
  <c r="C9" i="8"/>
  <c r="C8" i="8"/>
  <c r="I10" i="5"/>
  <c r="H14" i="5"/>
  <c r="I14" i="5" s="1"/>
  <c r="H18" i="5"/>
  <c r="I18" i="5" s="1"/>
  <c r="H22" i="5"/>
  <c r="I22" i="5" s="1"/>
  <c r="H26" i="5"/>
  <c r="I26" i="5" s="1"/>
  <c r="I27" i="5" l="1"/>
  <c r="H36" i="5"/>
  <c r="B33" i="5"/>
  <c r="B23" i="5"/>
  <c r="B19" i="5"/>
  <c r="B15" i="5"/>
  <c r="B11" i="5"/>
  <c r="B7" i="5"/>
  <c r="F31" i="9"/>
  <c r="F32" i="9" s="1"/>
  <c r="B24" i="13" s="1"/>
  <c r="B28" i="13" s="1"/>
</calcChain>
</file>

<file path=xl/sharedStrings.xml><?xml version="1.0" encoding="utf-8"?>
<sst xmlns="http://schemas.openxmlformats.org/spreadsheetml/2006/main" count="380" uniqueCount="191">
  <si>
    <t>UNO</t>
  </si>
  <si>
    <t>Nombre de la partida</t>
  </si>
  <si>
    <t>Participante 2</t>
  </si>
  <si>
    <t>Participante 3</t>
  </si>
  <si>
    <t>LISTA DE PARTICIPANTES</t>
  </si>
  <si>
    <t>No.</t>
  </si>
  <si>
    <t>Nombre del participante</t>
  </si>
  <si>
    <t>Participante 4</t>
  </si>
  <si>
    <t>Empresa 1</t>
  </si>
  <si>
    <t>Nombre del recurso humano</t>
  </si>
  <si>
    <t>Profesión</t>
  </si>
  <si>
    <t>Nombre del posgrado</t>
  </si>
  <si>
    <t>Empresa 2</t>
  </si>
  <si>
    <t>Empresa 3</t>
  </si>
  <si>
    <t>Empresa 4</t>
  </si>
  <si>
    <t>Empresa 5</t>
  </si>
  <si>
    <t>Breve descripción de las actividades relevantes</t>
  </si>
  <si>
    <t>Número de años</t>
  </si>
  <si>
    <t>Estudio actuarial para verificar la suficiencia financiera del plan de pensiones</t>
  </si>
  <si>
    <t>1996 y 1997</t>
  </si>
  <si>
    <t>EJEMPLO</t>
  </si>
  <si>
    <t>Total del número de años</t>
  </si>
  <si>
    <t>Año (s) en que realizó el servicio</t>
  </si>
  <si>
    <t>Verificar los calculos actuariales y financieros de modelos de corto plazo</t>
  </si>
  <si>
    <t>Título</t>
  </si>
  <si>
    <t>Coordinador del proyecto</t>
  </si>
  <si>
    <t>Coordinador del proyecto:</t>
  </si>
  <si>
    <t>Experiencia en años</t>
  </si>
  <si>
    <t>Puntos</t>
  </si>
  <si>
    <t>Más de 15 años</t>
  </si>
  <si>
    <t>12- 15 años</t>
  </si>
  <si>
    <t>9-11 años</t>
  </si>
  <si>
    <t>6-8 años</t>
  </si>
  <si>
    <t>3-5 años</t>
  </si>
  <si>
    <t>2 años</t>
  </si>
  <si>
    <t>Total de puntos</t>
  </si>
  <si>
    <t>Consultores</t>
  </si>
  <si>
    <t>Más de 10 años</t>
  </si>
  <si>
    <t>9 -10 años</t>
  </si>
  <si>
    <t>7-8 años</t>
  </si>
  <si>
    <t>5-6 años</t>
  </si>
  <si>
    <t>3-4 años</t>
  </si>
  <si>
    <t>Memoria RAM</t>
  </si>
  <si>
    <t>Capacidad de disco duro</t>
  </si>
  <si>
    <t>Tipo de procesador</t>
  </si>
  <si>
    <t>Aptitud 1</t>
  </si>
  <si>
    <t>Aptitud 2</t>
  </si>
  <si>
    <t>Aptitud 3</t>
  </si>
  <si>
    <t>Nombre de la certificación, curso o diplomado.</t>
  </si>
  <si>
    <t>Coordinador del proyecto y consultores</t>
  </si>
  <si>
    <t>Certificación</t>
  </si>
  <si>
    <t>Diplomado</t>
  </si>
  <si>
    <t>Curso</t>
  </si>
  <si>
    <t>Tipo de capacitación</t>
  </si>
  <si>
    <t>Cerificación</t>
  </si>
  <si>
    <t>Breve descripción del servicio realizado</t>
  </si>
  <si>
    <t>Metodología aplicada</t>
  </si>
  <si>
    <t>Nombre del Estudio realizado</t>
  </si>
  <si>
    <t>Estudio 1</t>
  </si>
  <si>
    <t>Nombre de la empresa para la que realizó el servicio</t>
  </si>
  <si>
    <t>Estudio 2</t>
  </si>
  <si>
    <t>Estudio 3</t>
  </si>
  <si>
    <t>Estudio 4</t>
  </si>
  <si>
    <t>Estudio 5</t>
  </si>
  <si>
    <t>Estudio 6</t>
  </si>
  <si>
    <t>Estudio 7</t>
  </si>
  <si>
    <t>Estudio 8</t>
  </si>
  <si>
    <t>Estudio 9</t>
  </si>
  <si>
    <t>Estudio 10</t>
  </si>
  <si>
    <t>Total de años</t>
  </si>
  <si>
    <t>Relacionar todos los contratos que la empresa ha realizado sin importar su relación con los servicios de esta partida.</t>
  </si>
  <si>
    <t>Evaluación financiera y actuarial de las obligaciones contractuales de la empresa "X"</t>
  </si>
  <si>
    <t>Empresa "X"</t>
  </si>
  <si>
    <t>Crédito unitario</t>
  </si>
  <si>
    <t>Periodo de realización</t>
  </si>
  <si>
    <t>APTITUDES</t>
  </si>
  <si>
    <t>10 y más años</t>
  </si>
  <si>
    <t>4 -5</t>
  </si>
  <si>
    <t>6 - 7</t>
  </si>
  <si>
    <t>8 - 9</t>
  </si>
  <si>
    <t>CÉDULA DE ESPECIALIDAD DE LA EMPRESA</t>
  </si>
  <si>
    <t>CÉDULA DE EXPERIENCIA DE LA EMPRESA</t>
  </si>
  <si>
    <t>Titulo</t>
  </si>
  <si>
    <t>Si</t>
  </si>
  <si>
    <t>No</t>
  </si>
  <si>
    <t>NO</t>
  </si>
  <si>
    <t>SI</t>
  </si>
  <si>
    <t>Tipo de Equipo</t>
  </si>
  <si>
    <r>
      <rPr>
        <vertAlign val="superscript"/>
        <sz val="10"/>
        <color theme="1"/>
        <rFont val="Arial"/>
        <family val="2"/>
      </rPr>
      <t>1/</t>
    </r>
    <r>
      <rPr>
        <sz val="10"/>
        <color theme="1"/>
        <rFont val="Arial"/>
        <family val="2"/>
      </rPr>
      <t xml:space="preserve"> En caso de que el licitante destine para la realización del servicio un servidor especificar en la tabla sus caracterísiticas.</t>
    </r>
  </si>
  <si>
    <t>Equipo de computo</t>
  </si>
  <si>
    <t>Laptop</t>
  </si>
  <si>
    <t>Servidor</t>
  </si>
  <si>
    <t>Computadora de escritorio</t>
  </si>
  <si>
    <t>-</t>
  </si>
  <si>
    <t>Profesion  Coordinador</t>
  </si>
  <si>
    <t>Titulo licenciatura</t>
  </si>
  <si>
    <t>Posgrado licenciatura</t>
  </si>
  <si>
    <t>Profesion  Consultores</t>
  </si>
  <si>
    <t>Suma de puntos</t>
  </si>
  <si>
    <t>Revisión y certificación del proceso para evaluar la situación financiera de los beneficios del plan.</t>
  </si>
  <si>
    <t>Años de Esp</t>
  </si>
  <si>
    <t>Empresa</t>
  </si>
  <si>
    <t>Actuaría</t>
  </si>
  <si>
    <t>Matemáticas</t>
  </si>
  <si>
    <t>Economía</t>
  </si>
  <si>
    <t>Sistemas computacionales</t>
  </si>
  <si>
    <t>Demografía</t>
  </si>
  <si>
    <t>Estadística</t>
  </si>
  <si>
    <t>Finanzas</t>
  </si>
  <si>
    <t>PARTIDA</t>
  </si>
  <si>
    <t>DOS</t>
  </si>
  <si>
    <t>TRES</t>
  </si>
  <si>
    <t>Se entenderán comos servicios similiares los relacionados con:</t>
  </si>
  <si>
    <t>PARTIDA UNO</t>
  </si>
  <si>
    <t>PARTIDA DOS</t>
  </si>
  <si>
    <t>PARTIDA TRES</t>
  </si>
  <si>
    <t>se requiere de manera preferente de las siguientes aptitudes:</t>
  </si>
  <si>
    <t>Despacho ABC, SA de CV</t>
  </si>
  <si>
    <t>Institución</t>
  </si>
  <si>
    <t>ninguna</t>
  </si>
  <si>
    <r>
      <t xml:space="preserve">Empresa </t>
    </r>
    <r>
      <rPr>
        <vertAlign val="superscript"/>
        <sz val="10"/>
        <color theme="1"/>
        <rFont val="Arial"/>
        <family val="2"/>
      </rPr>
      <t>1/</t>
    </r>
  </si>
  <si>
    <t>Licitante:</t>
  </si>
  <si>
    <t>CÉDULA DE LISTA DE PARTICIPANTES:</t>
  </si>
  <si>
    <t>fecha inicio</t>
  </si>
  <si>
    <t>fecha fin</t>
  </si>
  <si>
    <t>Evaluación actuarial de pasivos laborales de la empresa.</t>
  </si>
  <si>
    <t>Auditoría de estudios actuariales y financieros</t>
  </si>
  <si>
    <t>Evaluaciones financieras y actuariales mediante métodos de pronóstico</t>
  </si>
  <si>
    <t>Número de estudios</t>
  </si>
  <si>
    <t>Proyecciones financieras</t>
  </si>
  <si>
    <t>Valuación actuarial de plan de pensiones</t>
  </si>
  <si>
    <t>Relacionar los contratos en los que se hayan realizado servicios similares a los que se establecen en la partida</t>
  </si>
  <si>
    <t>INSTITUTO MEXICANO DEL SEGURO SOCIAL</t>
  </si>
  <si>
    <t>Rubro A. Capacidad del Licitante</t>
  </si>
  <si>
    <t>A.1  Capacidad de los Recursos Humanos</t>
  </si>
  <si>
    <t>Rubro B. Experiencia y Especialidad</t>
  </si>
  <si>
    <t xml:space="preserve">B.1 Experiencia </t>
  </si>
  <si>
    <t xml:space="preserve">B.2 Especialidad </t>
  </si>
  <si>
    <t>Total de Puntos</t>
  </si>
  <si>
    <t>si</t>
  </si>
  <si>
    <t>no</t>
  </si>
  <si>
    <t>Recurso Económico</t>
  </si>
  <si>
    <t>Contratación plurianual (2017-2019) de los servicios de consultoría actuarial y financiera de los servicios profesionales de despachos externos para llevar a cabo:</t>
  </si>
  <si>
    <r>
      <rPr>
        <b/>
        <sz val="11"/>
        <color theme="1"/>
        <rFont val="Arial"/>
        <family val="2"/>
      </rPr>
      <t>Partida 2</t>
    </r>
    <r>
      <rPr>
        <sz val="11"/>
        <color theme="1"/>
        <rFont val="Arial"/>
        <family val="2"/>
      </rPr>
      <t>. Valuación Actuarial del Régimen de Jubilaciones y Pensiones y de la Prima de Antigüedad e Indemnizaciones de los Trabajadores del Instituto Mexicano del Seguro Social.</t>
    </r>
  </si>
  <si>
    <r>
      <rPr>
        <b/>
        <sz val="11"/>
        <color theme="1"/>
        <rFont val="Arial"/>
        <family val="2"/>
      </rPr>
      <t>Partida 1</t>
    </r>
    <r>
      <rPr>
        <sz val="11"/>
        <color theme="1"/>
        <rFont val="Arial"/>
        <family val="2"/>
      </rPr>
      <t>. Auditoría Anual a la Valuación Financiera y Actuarial del Instituto Mexicano del Seguro Social.</t>
    </r>
  </si>
  <si>
    <r>
      <rPr>
        <b/>
        <sz val="11"/>
        <color theme="1"/>
        <rFont val="Arial"/>
        <family val="2"/>
      </rPr>
      <t>Partida 3.</t>
    </r>
    <r>
      <rPr>
        <sz val="11"/>
        <color theme="1"/>
        <rFont val="Arial"/>
        <family val="2"/>
      </rPr>
      <t xml:space="preserve"> Estudio Actuarial para Medir la Suficiencia Financiera de la Subcuenta 2 del Fondo Laboral.</t>
    </r>
  </si>
  <si>
    <t>Nombre de la Empresa Licitante:</t>
  </si>
  <si>
    <t>Elija el número de la partida en la que opte participar</t>
  </si>
  <si>
    <t>Nombre de la partida:</t>
  </si>
  <si>
    <t>Auditoría Anual a la Valuación Financiera y Actuarial del Instituto Mexicano del Seguro Social.</t>
  </si>
  <si>
    <t>Valuación Actuarial del Régimen de Jubilaciones y Pensiones y de la Prima de Antigüedad e Indemnizaciones de los Trabajadores del Instituto Mexicano del Seguro Social.</t>
  </si>
  <si>
    <t>Estudio Actuarial para Medir la Suficiencia Financiera de la Subcuenta 2 del Fondo Laboral.</t>
  </si>
  <si>
    <t>RESUMEN DE PUNTOS</t>
  </si>
  <si>
    <t>Concepto</t>
  </si>
  <si>
    <r>
      <t>a)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Experiencia de los recursos humanos en asuntos relacionados con el servicio</t>
    </r>
  </si>
  <si>
    <r>
      <t>b)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 Conocimientos sobre estudios relacionados con el estudio</t>
    </r>
  </si>
  <si>
    <r>
      <t>c)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 Dominio de aptitudes</t>
    </r>
  </si>
  <si>
    <t>Nombre de la Partida:</t>
  </si>
  <si>
    <t>CÉDULA DE APTITUDES DE LOS RECURSOS HUMANOS</t>
  </si>
  <si>
    <t>Características del Equipo de Cómputo</t>
  </si>
  <si>
    <r>
      <rPr>
        <b/>
        <sz val="11"/>
        <color theme="1"/>
        <rFont val="Arial"/>
        <family val="2"/>
      </rPr>
      <t>Nota</t>
    </r>
    <r>
      <rPr>
        <sz val="11"/>
        <color theme="1"/>
        <rFont val="Arial"/>
        <family val="2"/>
      </rPr>
      <t>: En está cédula se podrán relacionar todos los contratos que la empresa ha realizado sin importar su relación con los servicios de la partida que haya optado participar.</t>
    </r>
  </si>
  <si>
    <t>CÉDULA DEL EQUIPO DE CÓMPUTO</t>
  </si>
  <si>
    <t>Años de experiencia de la empresa</t>
  </si>
  <si>
    <t>Años de especialidad de la empresa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</si>
  <si>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Relacionar los contratos en los que se hayan realizado servicios similares a los que se establecen en la partida que el licitante haya optado participar.</t>
    </r>
  </si>
  <si>
    <t>PARA EL LLENADO DE LOS FORMATOS PARA CADA PARTIDA SE DEBERÁ DE TOMAR EN CUENTA LO SIGUIENTE:</t>
  </si>
  <si>
    <t>Licenciaturas que se requerieren de manera preferente</t>
  </si>
  <si>
    <t>Posgrados que se requerieren de manera preferente</t>
  </si>
  <si>
    <t>Cálculo de rentas vitalicias</t>
  </si>
  <si>
    <t>Auditorías sobre la situación financiera de planes de pensiones</t>
  </si>
  <si>
    <t>Auditorías relacionadas con la seguridad social</t>
  </si>
  <si>
    <t>Manejo de modelos financieros y actuales de corto y largo plazo</t>
  </si>
  <si>
    <t>Realización de valuaciones actuariales a grupo abierto de largo plazo.</t>
  </si>
  <si>
    <t>Valuaciones actuariales de largo plazo bajo el método de proyecciones demográficas y financieras</t>
  </si>
  <si>
    <t>Valuaciones actuariales de planes de pensiones públicos o privados realizadas a grupo abierto o cerrado.</t>
  </si>
  <si>
    <t>Valuaciones actuariales de planes de pensiones públicos o privados bajo la NIF D-3 Obligacioens Laborales.</t>
  </si>
  <si>
    <t>Certificación en Rentas Vitalicias (pensiones)</t>
  </si>
  <si>
    <t>Certificación en vida.</t>
  </si>
  <si>
    <t>Diplomado o cursos en finanzas</t>
  </si>
  <si>
    <t>Diplomado o cursos en estadística</t>
  </si>
  <si>
    <t>Diplomado o cursos en informática</t>
  </si>
  <si>
    <t>Certificación en Pasivos Laborales Contingentes</t>
  </si>
  <si>
    <t>Cursos NIF D-3</t>
  </si>
  <si>
    <t>Diplomado o cursos de seguros de pensiones</t>
  </si>
  <si>
    <t>Estudios avanzados en seguridad social</t>
  </si>
  <si>
    <t>Ciencia de datos o ciencias de la computación</t>
  </si>
  <si>
    <t>Certificaciones en lenguajes de programación o en bases de datos.</t>
  </si>
  <si>
    <t>CÉDULA DE EXPERIENCIA DE LOS RECURSOS HUMANOS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</si>
  <si>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LOS LICITANTES PUEDEN ELEGIR PARTICIPAR EN UNA O VARIAS PARTIDAS, POR LO QUE LA PRESENTACIÓN DE ESTE ARCHIVO SE DEBERÁ REALIZAR DE FORMA INDEPENDIENTE PARA CADA UNA DE LAS PARTIDAS QUE EL LICITANTE OPTE PARTICIPAR.</t>
    </r>
  </si>
  <si>
    <t>Partcipante 1</t>
  </si>
  <si>
    <t>1 -2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</si>
</sst>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rgb="FFFF0000"/>
      <name val="Arial"/>
      <family val="2"/>
    </font>
    <font>
      <sz val="7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8" tint="-0.499984740745262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007A3A"/>
      </top>
      <bottom style="thick">
        <color rgb="FF007A3A"/>
      </bottom>
      <diagonal/>
    </border>
    <border>
      <left/>
      <right/>
      <top style="thick">
        <color rgb="FF007A3A"/>
      </top>
      <bottom/>
      <diagonal/>
    </border>
    <border>
      <left/>
      <right/>
      <top/>
      <bottom style="thick">
        <color rgb="FF007A3A"/>
      </bottom>
      <diagonal/>
    </border>
    <border>
      <left/>
      <right/>
      <top style="thick">
        <color rgb="FF007A3A"/>
      </top>
      <bottom style="dashed">
        <color rgb="FF007A3A"/>
      </bottom>
      <diagonal/>
    </border>
    <border>
      <left/>
      <right/>
      <top style="dashed">
        <color rgb="FF007A3A"/>
      </top>
      <bottom style="dashed">
        <color rgb="FF007A3A"/>
      </bottom>
      <diagonal/>
    </border>
    <border>
      <left/>
      <right style="thin">
        <color rgb="FF007A3A"/>
      </right>
      <top/>
      <bottom style="dashed">
        <color rgb="FF007A3A"/>
      </bottom>
      <diagonal/>
    </border>
    <border>
      <left style="thin">
        <color rgb="FF007A3A"/>
      </left>
      <right style="thin">
        <color rgb="FF007A3A"/>
      </right>
      <top/>
      <bottom style="dashed">
        <color rgb="FF007A3A"/>
      </bottom>
      <diagonal/>
    </border>
    <border>
      <left/>
      <right style="thin">
        <color rgb="FF007A3A"/>
      </right>
      <top style="dashed">
        <color rgb="FF007A3A"/>
      </top>
      <bottom style="dashed">
        <color rgb="FF007A3A"/>
      </bottom>
      <diagonal/>
    </border>
    <border>
      <left style="thin">
        <color rgb="FF007A3A"/>
      </left>
      <right style="thin">
        <color rgb="FF007A3A"/>
      </right>
      <top style="dashed">
        <color rgb="FF007A3A"/>
      </top>
      <bottom style="dashed">
        <color rgb="FF007A3A"/>
      </bottom>
      <diagonal/>
    </border>
    <border>
      <left style="thin">
        <color rgb="FF007A3A"/>
      </left>
      <right/>
      <top style="dashed">
        <color rgb="FF007A3A"/>
      </top>
      <bottom style="dashed">
        <color rgb="FF007A3A"/>
      </bottom>
      <diagonal/>
    </border>
    <border>
      <left style="thin">
        <color rgb="FF007A3A"/>
      </left>
      <right style="thin">
        <color rgb="FF007A3A"/>
      </right>
      <top style="dashed">
        <color rgb="FF007A3A"/>
      </top>
      <bottom style="medium">
        <color rgb="FF007A3A"/>
      </bottom>
      <diagonal/>
    </border>
    <border>
      <left style="thin">
        <color rgb="FF007A3A"/>
      </left>
      <right style="thin">
        <color rgb="FF007A3A"/>
      </right>
      <top style="thick">
        <color rgb="FF007A3A"/>
      </top>
      <bottom/>
      <diagonal/>
    </border>
    <border>
      <left/>
      <right style="thin">
        <color rgb="FF007A3A"/>
      </right>
      <top style="thick">
        <color rgb="FF007A3A"/>
      </top>
      <bottom/>
      <diagonal/>
    </border>
    <border>
      <left style="thin">
        <color rgb="FF007A3A"/>
      </left>
      <right style="thin">
        <color rgb="FF007A3A"/>
      </right>
      <top/>
      <bottom/>
      <diagonal/>
    </border>
    <border>
      <left/>
      <right style="thin">
        <color rgb="FF007A3A"/>
      </right>
      <top style="dashed">
        <color rgb="FF007A3A"/>
      </top>
      <bottom/>
      <diagonal/>
    </border>
    <border>
      <left style="thin">
        <color rgb="FF007A3A"/>
      </left>
      <right style="thin">
        <color rgb="FF007A3A"/>
      </right>
      <top style="dashed">
        <color rgb="FF007A3A"/>
      </top>
      <bottom/>
      <diagonal/>
    </border>
    <border>
      <left style="thin">
        <color rgb="FF007A3A"/>
      </left>
      <right style="thin">
        <color rgb="FF007A3A"/>
      </right>
      <top style="thin">
        <color rgb="FF007A3A"/>
      </top>
      <bottom style="dashed">
        <color rgb="FF007A3A"/>
      </bottom>
      <diagonal/>
    </border>
    <border>
      <left/>
      <right style="thin">
        <color rgb="FF007A3A"/>
      </right>
      <top style="thin">
        <color rgb="FF007A3A"/>
      </top>
      <bottom/>
      <diagonal/>
    </border>
    <border>
      <left/>
      <right/>
      <top style="thin">
        <color rgb="FF007A3A"/>
      </top>
      <bottom/>
      <diagonal/>
    </border>
    <border>
      <left style="thin">
        <color rgb="FF007A3A"/>
      </left>
      <right style="thin">
        <color rgb="FF007A3A"/>
      </right>
      <top style="thin">
        <color rgb="FF007A3A"/>
      </top>
      <bottom style="thin">
        <color rgb="FF007A3A"/>
      </bottom>
      <diagonal/>
    </border>
    <border>
      <left style="thin">
        <color rgb="FF007A3A"/>
      </left>
      <right style="thin">
        <color rgb="FF007A3A"/>
      </right>
      <top/>
      <bottom style="thin">
        <color rgb="FF007A3A"/>
      </bottom>
      <diagonal/>
    </border>
    <border>
      <left/>
      <right style="thin">
        <color rgb="FF007A3A"/>
      </right>
      <top style="dashed">
        <color rgb="FF007A3A"/>
      </top>
      <bottom style="thin">
        <color rgb="FF007A3A"/>
      </bottom>
      <diagonal/>
    </border>
    <border>
      <left style="thin">
        <color rgb="FF007A3A"/>
      </left>
      <right style="thin">
        <color rgb="FF007A3A"/>
      </right>
      <top style="dashed">
        <color rgb="FF007A3A"/>
      </top>
      <bottom style="thin">
        <color rgb="FF007A3A"/>
      </bottom>
      <diagonal/>
    </border>
    <border>
      <left style="thin">
        <color rgb="FF007A3A"/>
      </left>
      <right style="thin">
        <color rgb="FF007A3A"/>
      </right>
      <top style="thick">
        <color rgb="FF007A3A"/>
      </top>
      <bottom style="dashed">
        <color rgb="FF007A3A"/>
      </bottom>
      <diagonal/>
    </border>
    <border>
      <left style="thin">
        <color rgb="FF007A3A"/>
      </left>
      <right style="thin">
        <color rgb="FF007A3A"/>
      </right>
      <top style="medium">
        <color rgb="FF007A3A"/>
      </top>
      <bottom style="dashed">
        <color rgb="FF007A3A"/>
      </bottom>
      <diagonal/>
    </border>
    <border>
      <left style="thin">
        <color rgb="FF007A3A"/>
      </left>
      <right style="thin">
        <color rgb="FF007A3A"/>
      </right>
      <top/>
      <bottom style="medium">
        <color rgb="FF007A3A"/>
      </bottom>
      <diagonal/>
    </border>
    <border>
      <left style="thin">
        <color rgb="FF007A3A"/>
      </left>
      <right style="thin">
        <color rgb="FF007A3A"/>
      </right>
      <top style="medium">
        <color rgb="FF007A3A"/>
      </top>
      <bottom/>
      <diagonal/>
    </border>
    <border>
      <left/>
      <right style="thin">
        <color rgb="FF007A3A"/>
      </right>
      <top style="thick">
        <color rgb="FF007A3A"/>
      </top>
      <bottom style="dashed">
        <color rgb="FF007A3A"/>
      </bottom>
      <diagonal/>
    </border>
    <border>
      <left style="thin">
        <color rgb="FF007A3A"/>
      </left>
      <right/>
      <top style="thick">
        <color rgb="FF007A3A"/>
      </top>
      <bottom style="dashed">
        <color rgb="FF007A3A"/>
      </bottom>
      <diagonal/>
    </border>
    <border>
      <left/>
      <right style="thin">
        <color rgb="FF007A3A"/>
      </right>
      <top style="dashed">
        <color rgb="FF007A3A"/>
      </top>
      <bottom style="thick">
        <color rgb="FF007A3A"/>
      </bottom>
      <diagonal/>
    </border>
    <border>
      <left style="thin">
        <color rgb="FF007A3A"/>
      </left>
      <right style="thin">
        <color rgb="FF007A3A"/>
      </right>
      <top style="dashed">
        <color rgb="FF007A3A"/>
      </top>
      <bottom style="thick">
        <color rgb="FF007A3A"/>
      </bottom>
      <diagonal/>
    </border>
    <border>
      <left style="thin">
        <color rgb="FF007A3A"/>
      </left>
      <right/>
      <top style="dashed">
        <color rgb="FF007A3A"/>
      </top>
      <bottom style="thick">
        <color rgb="FF007A3A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rgb="FF007A3A"/>
      </right>
      <top style="thick">
        <color rgb="FF007A3A"/>
      </top>
      <bottom style="dashed">
        <color rgb="FF007A3A"/>
      </bottom>
      <diagonal/>
    </border>
    <border>
      <left style="dashed">
        <color rgb="FF007A3A"/>
      </left>
      <right/>
      <top style="thick">
        <color rgb="FF007A3A"/>
      </top>
      <bottom style="dashed">
        <color rgb="FF007A3A"/>
      </bottom>
      <diagonal/>
    </border>
    <border>
      <left/>
      <right style="dashed">
        <color rgb="FF007A3A"/>
      </right>
      <top style="dashed">
        <color rgb="FF007A3A"/>
      </top>
      <bottom style="thick">
        <color rgb="FF007A3A"/>
      </bottom>
      <diagonal/>
    </border>
    <border>
      <left style="dashed">
        <color rgb="FF007A3A"/>
      </left>
      <right/>
      <top style="dashed">
        <color rgb="FF007A3A"/>
      </top>
      <bottom style="thick">
        <color rgb="FF007A3A"/>
      </bottom>
      <diagonal/>
    </border>
    <border>
      <left/>
      <right/>
      <top style="thick">
        <color rgb="FF007A3A"/>
      </top>
      <bottom style="medium">
        <color rgb="FF007A3A"/>
      </bottom>
      <diagonal/>
    </border>
    <border>
      <left/>
      <right style="thin">
        <color rgb="FF007A3A"/>
      </right>
      <top style="medium">
        <color rgb="FF007A3A"/>
      </top>
      <bottom style="dashed">
        <color rgb="FF007A3A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7A3A"/>
      </left>
      <right/>
      <top style="thin">
        <color rgb="FF007A3A"/>
      </top>
      <bottom style="thin">
        <color rgb="FF007A3A"/>
      </bottom>
      <diagonal/>
    </border>
    <border>
      <left/>
      <right style="thin">
        <color rgb="FF007A3A"/>
      </right>
      <top style="thin">
        <color rgb="FF007A3A"/>
      </top>
      <bottom style="thin">
        <color rgb="FF007A3A"/>
      </bottom>
      <diagonal/>
    </border>
    <border>
      <left style="thin">
        <color indexed="64"/>
      </left>
      <right/>
      <top style="thick">
        <color rgb="FF007A3A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dashed">
        <color rgb="FF007A3A"/>
      </top>
      <bottom style="thick">
        <color rgb="FF007A3A"/>
      </bottom>
      <diagonal/>
    </border>
    <border>
      <left style="thin">
        <color indexed="64"/>
      </left>
      <right/>
      <top/>
      <bottom style="thick">
        <color rgb="FF007A3A"/>
      </bottom>
      <diagonal/>
    </border>
    <border>
      <left/>
      <right style="thin">
        <color indexed="64"/>
      </right>
      <top/>
      <bottom style="thick">
        <color rgb="FF007A3A"/>
      </bottom>
      <diagonal/>
    </border>
    <border>
      <left/>
      <right/>
      <top style="medium">
        <color rgb="FF007A3A"/>
      </top>
      <bottom style="medium">
        <color rgb="FF007A3A"/>
      </bottom>
      <diagonal/>
    </border>
    <border>
      <left style="thin">
        <color rgb="FF007A3A"/>
      </left>
      <right style="thin">
        <color rgb="FF007A3A"/>
      </right>
      <top style="medium">
        <color rgb="FF007A3A"/>
      </top>
      <bottom style="medium">
        <color rgb="FF007A3A"/>
      </bottom>
      <diagonal/>
    </border>
    <border>
      <left/>
      <right style="dotted">
        <color rgb="FF007A3A"/>
      </right>
      <top style="thick">
        <color rgb="FF007A3A"/>
      </top>
      <bottom style="dotted">
        <color rgb="FF007A3A"/>
      </bottom>
      <diagonal/>
    </border>
    <border>
      <left style="dotted">
        <color rgb="FF007A3A"/>
      </left>
      <right style="thin">
        <color rgb="FF007A3A"/>
      </right>
      <top style="thick">
        <color rgb="FF007A3A"/>
      </top>
      <bottom style="dotted">
        <color rgb="FF007A3A"/>
      </bottom>
      <diagonal/>
    </border>
    <border>
      <left/>
      <right style="dotted">
        <color rgb="FF007A3A"/>
      </right>
      <top style="dotted">
        <color rgb="FF007A3A"/>
      </top>
      <bottom style="thick">
        <color rgb="FF007A3A"/>
      </bottom>
      <diagonal/>
    </border>
    <border>
      <left style="dotted">
        <color rgb="FF007A3A"/>
      </left>
      <right/>
      <top style="dotted">
        <color rgb="FF007A3A"/>
      </top>
      <bottom style="thick">
        <color rgb="FF007A3A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rgb="FF007A3A"/>
      </top>
      <bottom style="thin">
        <color rgb="FF007A3A"/>
      </bottom>
      <diagonal/>
    </border>
    <border>
      <left/>
      <right/>
      <top style="thin">
        <color rgb="FF007A3A"/>
      </top>
      <bottom style="medium">
        <color rgb="FF007A3A"/>
      </bottom>
      <diagonal/>
    </border>
    <border>
      <left/>
      <right/>
      <top/>
      <bottom style="thin">
        <color rgb="FF007A3A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0" xfId="0" applyFont="1"/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4" xfId="0" applyFont="1" applyBorder="1" applyAlignment="1">
      <alignment horizontal="center" vertical="center" wrapText="1"/>
    </xf>
    <xf numFmtId="16" fontId="1" fillId="0" borderId="3" xfId="0" quotePrefix="1" applyNumberFormat="1" applyFont="1" applyBorder="1" applyAlignment="1">
      <alignment horizontal="justify" vertical="center" wrapText="1"/>
    </xf>
    <xf numFmtId="0" fontId="2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Protection="1">
      <protection locked="0"/>
    </xf>
    <xf numFmtId="0" fontId="1" fillId="0" borderId="1" xfId="0" applyFont="1" applyBorder="1"/>
    <xf numFmtId="0" fontId="9" fillId="0" borderId="0" xfId="0" applyFont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12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2" fillId="0" borderId="21" xfId="0" applyFont="1" applyBorder="1" applyProtection="1"/>
    <xf numFmtId="0" fontId="2" fillId="0" borderId="22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Protection="1">
      <protection locked="0"/>
    </xf>
    <xf numFmtId="0" fontId="1" fillId="0" borderId="14" xfId="0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 applyProtection="1">
      <alignment horizontal="left" vertical="top" wrapText="1" indent="1"/>
      <protection locked="0"/>
    </xf>
    <xf numFmtId="0" fontId="2" fillId="0" borderId="14" xfId="0" applyFont="1" applyBorder="1" applyProtection="1"/>
    <xf numFmtId="0" fontId="2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0" fontId="1" fillId="0" borderId="24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2" fillId="3" borderId="25" xfId="0" applyFont="1" applyFill="1" applyBorder="1" applyAlignment="1" applyProtection="1">
      <alignment vertic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0" xfId="0" applyFont="1" applyBorder="1" applyAlignment="1">
      <alignment wrapText="1"/>
    </xf>
    <xf numFmtId="0" fontId="1" fillId="0" borderId="0" xfId="0" applyFont="1" applyBorder="1"/>
    <xf numFmtId="0" fontId="2" fillId="0" borderId="6" xfId="0" applyFont="1" applyBorder="1" applyAlignment="1" applyProtection="1">
      <alignment vertical="center"/>
      <protection locked="0"/>
    </xf>
    <xf numFmtId="0" fontId="1" fillId="0" borderId="49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0" xfId="0" applyFont="1" applyBorder="1" applyAlignment="1">
      <alignment wrapText="1"/>
    </xf>
    <xf numFmtId="0" fontId="1" fillId="0" borderId="9" xfId="0" applyFont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/>
    <xf numFmtId="0" fontId="2" fillId="0" borderId="16" xfId="0" applyFont="1" applyBorder="1" applyProtection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0" borderId="63" xfId="0" applyFont="1" applyBorder="1"/>
    <xf numFmtId="0" fontId="2" fillId="2" borderId="4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Border="1" applyProtection="1">
      <protection locked="0"/>
    </xf>
    <xf numFmtId="0" fontId="2" fillId="0" borderId="0" xfId="0" applyFont="1" applyAlignment="1">
      <alignment horizontal="justify" vertical="center"/>
    </xf>
    <xf numFmtId="0" fontId="1" fillId="0" borderId="13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wrapText="1"/>
      <protection locked="0"/>
    </xf>
    <xf numFmtId="0" fontId="1" fillId="0" borderId="22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3" borderId="64" xfId="0" applyFont="1" applyFill="1" applyBorder="1" applyAlignment="1" applyProtection="1">
      <alignment vertical="center" wrapText="1"/>
      <protection locked="0"/>
    </xf>
    <xf numFmtId="0" fontId="2" fillId="3" borderId="65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1" fillId="0" borderId="27" xfId="0" applyFont="1" applyBorder="1" applyAlignment="1" applyProtection="1">
      <alignment wrapText="1"/>
      <protection locked="0"/>
    </xf>
    <xf numFmtId="0" fontId="1" fillId="0" borderId="28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horizontal="justify" vertical="center" wrapText="1"/>
      <protection locked="0"/>
    </xf>
    <xf numFmtId="0" fontId="8" fillId="0" borderId="14" xfId="0" applyFont="1" applyBorder="1" applyAlignment="1" applyProtection="1">
      <alignment horizontal="justify" vertical="center" wrapText="1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justify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164" fontId="8" fillId="0" borderId="36" xfId="0" applyNumberFormat="1" applyFont="1" applyBorder="1" applyAlignment="1" applyProtection="1">
      <alignment horizontal="justify"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36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8" fillId="3" borderId="0" xfId="0" applyFont="1" applyFill="1" applyBorder="1" applyProtection="1">
      <protection locked="0"/>
    </xf>
    <xf numFmtId="0" fontId="14" fillId="0" borderId="47" xfId="0" applyFont="1" applyBorder="1" applyAlignment="1" applyProtection="1">
      <alignment vertical="center" wrapText="1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justify" vertical="top" wrapText="1"/>
      <protection locked="0"/>
    </xf>
    <xf numFmtId="0" fontId="8" fillId="0" borderId="14" xfId="0" applyFont="1" applyBorder="1" applyAlignment="1" applyProtection="1">
      <alignment horizontal="justify" vertical="top" wrapText="1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35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Protection="1">
      <protection locked="0"/>
    </xf>
    <xf numFmtId="0" fontId="20" fillId="0" borderId="8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Protection="1"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165" fontId="8" fillId="0" borderId="14" xfId="1" applyNumberFormat="1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>
      <alignment horizontal="center" wrapText="1"/>
    </xf>
    <xf numFmtId="0" fontId="2" fillId="0" borderId="49" xfId="0" applyFont="1" applyBorder="1"/>
    <xf numFmtId="0" fontId="2" fillId="0" borderId="50" xfId="0" applyFont="1" applyBorder="1" applyAlignment="1">
      <alignment wrapText="1"/>
    </xf>
    <xf numFmtId="165" fontId="1" fillId="0" borderId="0" xfId="0" applyNumberFormat="1" applyFont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22" fillId="4" borderId="0" xfId="0" applyFont="1" applyFill="1" applyProtection="1">
      <protection locked="0"/>
    </xf>
    <xf numFmtId="0" fontId="1" fillId="0" borderId="6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0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Protection="1">
      <protection locked="0"/>
    </xf>
    <xf numFmtId="0" fontId="14" fillId="0" borderId="6" xfId="0" applyFont="1" applyFill="1" applyBorder="1" applyAlignment="1" applyProtection="1">
      <alignment horizontal="right" vertical="center"/>
      <protection locked="0"/>
    </xf>
    <xf numFmtId="0" fontId="14" fillId="2" borderId="82" xfId="0" applyFont="1" applyFill="1" applyBorder="1" applyAlignment="1" applyProtection="1">
      <alignment horizontal="center" vertical="center"/>
      <protection locked="0"/>
    </xf>
    <xf numFmtId="0" fontId="14" fillId="2" borderId="84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>
      <alignment horizontal="justify" vertical="center" wrapText="1"/>
    </xf>
    <xf numFmtId="3" fontId="1" fillId="0" borderId="3" xfId="0" quotePrefix="1" applyNumberFormat="1" applyFont="1" applyBorder="1" applyAlignment="1">
      <alignment horizontal="justify" vertical="center" wrapText="1"/>
    </xf>
    <xf numFmtId="3" fontId="1" fillId="0" borderId="0" xfId="0" quotePrefix="1" applyNumberFormat="1" applyFont="1" applyBorder="1" applyAlignment="1">
      <alignment horizontal="justify" vertical="center" wrapText="1"/>
    </xf>
    <xf numFmtId="0" fontId="13" fillId="0" borderId="89" xfId="0" applyFont="1" applyBorder="1" applyAlignment="1" applyProtection="1">
      <alignment vertical="center"/>
      <protection locked="0"/>
    </xf>
    <xf numFmtId="0" fontId="13" fillId="0" borderId="89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13" fillId="0" borderId="91" xfId="0" applyFont="1" applyBorder="1" applyAlignment="1" applyProtection="1">
      <alignment vertical="center"/>
    </xf>
    <xf numFmtId="0" fontId="13" fillId="0" borderId="90" xfId="0" applyFont="1" applyBorder="1" applyAlignment="1" applyProtection="1">
      <alignment vertical="center"/>
    </xf>
    <xf numFmtId="0" fontId="13" fillId="0" borderId="80" xfId="0" applyFont="1" applyBorder="1" applyProtection="1"/>
    <xf numFmtId="0" fontId="0" fillId="0" borderId="0" xfId="0" applyProtection="1">
      <protection locked="0"/>
    </xf>
    <xf numFmtId="0" fontId="13" fillId="0" borderId="89" xfId="0" applyFont="1" applyBorder="1" applyProtection="1">
      <protection locked="0"/>
    </xf>
    <xf numFmtId="0" fontId="0" fillId="0" borderId="89" xfId="0" applyBorder="1" applyAlignment="1" applyProtection="1">
      <alignment horizontal="justify" vertical="center" wrapText="1"/>
      <protection locked="0"/>
    </xf>
    <xf numFmtId="0" fontId="13" fillId="0" borderId="0" xfId="0" applyFont="1" applyProtection="1">
      <protection locked="0"/>
    </xf>
    <xf numFmtId="0" fontId="0" fillId="0" borderId="89" xfId="0" applyBorder="1" applyAlignment="1" applyProtection="1">
      <alignment horizontal="center" vertical="center" wrapText="1"/>
      <protection locked="0"/>
    </xf>
    <xf numFmtId="0" fontId="14" fillId="0" borderId="80" xfId="0" applyFont="1" applyBorder="1" applyAlignment="1" applyProtection="1">
      <alignment horizontal="center" vertical="center" wrapText="1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4" fillId="10" borderId="80" xfId="0" applyFont="1" applyFill="1" applyBorder="1" applyAlignment="1" applyProtection="1">
      <alignment horizontal="justify" vertical="center" wrapText="1"/>
      <protection locked="0"/>
    </xf>
    <xf numFmtId="0" fontId="0" fillId="10" borderId="80" xfId="0" applyFill="1" applyBorder="1" applyProtection="1">
      <protection locked="0"/>
    </xf>
    <xf numFmtId="0" fontId="8" fillId="0" borderId="91" xfId="0" applyFont="1" applyBorder="1" applyAlignment="1" applyProtection="1">
      <alignment horizontal="justify" vertical="center" wrapText="1"/>
      <protection locked="0"/>
    </xf>
    <xf numFmtId="0" fontId="0" fillId="0" borderId="9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89" xfId="0" applyFont="1" applyBorder="1" applyAlignment="1" applyProtection="1">
      <alignment horizontal="justify" vertical="center" wrapText="1"/>
      <protection locked="0"/>
    </xf>
    <xf numFmtId="0" fontId="8" fillId="0" borderId="24" xfId="0" applyFont="1" applyBorder="1" applyAlignment="1" applyProtection="1">
      <alignment horizontal="justify" vertical="center" wrapText="1"/>
      <protection locked="0"/>
    </xf>
    <xf numFmtId="0" fontId="0" fillId="10" borderId="80" xfId="0" applyFill="1" applyBorder="1" applyAlignment="1" applyProtection="1">
      <alignment vertical="center"/>
      <protection locked="0"/>
    </xf>
    <xf numFmtId="0" fontId="8" fillId="0" borderId="90" xfId="0" applyFont="1" applyBorder="1" applyAlignment="1" applyProtection="1">
      <alignment horizontal="justify" vertical="center" wrapText="1"/>
      <protection locked="0"/>
    </xf>
    <xf numFmtId="0" fontId="14" fillId="0" borderId="8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7" fillId="0" borderId="0" xfId="0" applyFont="1" applyProtection="1">
      <protection locked="0"/>
    </xf>
    <xf numFmtId="0" fontId="0" fillId="0" borderId="0" xfId="0" applyFont="1" applyBorder="1" applyAlignment="1" applyProtection="1">
      <alignment horizontal="left" indent="1"/>
      <protection locked="0"/>
    </xf>
    <xf numFmtId="0" fontId="0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2" fillId="5" borderId="73" xfId="0" applyFont="1" applyFill="1" applyBorder="1" applyAlignment="1" applyProtection="1">
      <alignment horizontal="center"/>
    </xf>
    <xf numFmtId="0" fontId="12" fillId="5" borderId="73" xfId="0" applyFont="1" applyFill="1" applyBorder="1" applyAlignment="1" applyProtection="1">
      <alignment horizontal="center" wrapText="1"/>
    </xf>
    <xf numFmtId="0" fontId="0" fillId="0" borderId="73" xfId="0" applyFont="1" applyBorder="1" applyAlignment="1" applyProtection="1">
      <alignment horizontal="left" indent="1"/>
    </xf>
    <xf numFmtId="0" fontId="0" fillId="0" borderId="73" xfId="0" applyFont="1" applyBorder="1" applyAlignment="1" applyProtection="1">
      <alignment horizontal="left" wrapText="1" indent="1"/>
    </xf>
    <xf numFmtId="0" fontId="12" fillId="6" borderId="72" xfId="0" applyFont="1" applyFill="1" applyBorder="1" applyAlignment="1" applyProtection="1">
      <alignment horizontal="center"/>
    </xf>
    <xf numFmtId="0" fontId="0" fillId="0" borderId="72" xfId="0" applyFont="1" applyBorder="1" applyAlignment="1" applyProtection="1">
      <alignment vertical="top" wrapText="1"/>
    </xf>
    <xf numFmtId="0" fontId="0" fillId="0" borderId="72" xfId="0" applyFont="1" applyBorder="1" applyAlignment="1" applyProtection="1">
      <alignment vertical="top"/>
    </xf>
    <xf numFmtId="0" fontId="0" fillId="0" borderId="71" xfId="0" applyFont="1" applyBorder="1" applyAlignment="1" applyProtection="1">
      <alignment vertical="top" wrapText="1"/>
    </xf>
    <xf numFmtId="0" fontId="0" fillId="0" borderId="71" xfId="0" applyFont="1" applyBorder="1" applyAlignment="1" applyProtection="1">
      <alignment vertical="top"/>
    </xf>
    <xf numFmtId="0" fontId="12" fillId="8" borderId="74" xfId="0" applyFont="1" applyFill="1" applyBorder="1" applyAlignment="1" applyProtection="1">
      <alignment horizontal="center"/>
    </xf>
    <xf numFmtId="0" fontId="0" fillId="0" borderId="74" xfId="0" applyFont="1" applyBorder="1" applyAlignment="1" applyProtection="1">
      <alignment vertical="center" wrapText="1"/>
    </xf>
    <xf numFmtId="0" fontId="0" fillId="0" borderId="75" xfId="0" applyFont="1" applyBorder="1" applyAlignment="1" applyProtection="1">
      <alignment vertical="center" wrapText="1"/>
    </xf>
    <xf numFmtId="0" fontId="0" fillId="0" borderId="74" xfId="0" applyFont="1" applyBorder="1" applyProtection="1"/>
    <xf numFmtId="0" fontId="0" fillId="0" borderId="75" xfId="0" applyFont="1" applyBorder="1" applyProtection="1"/>
    <xf numFmtId="0" fontId="12" fillId="7" borderId="67" xfId="0" applyFont="1" applyFill="1" applyBorder="1" applyAlignment="1" applyProtection="1">
      <alignment horizontal="center"/>
    </xf>
    <xf numFmtId="0" fontId="12" fillId="7" borderId="68" xfId="0" applyFont="1" applyFill="1" applyBorder="1" applyAlignment="1" applyProtection="1">
      <alignment horizontal="center"/>
    </xf>
    <xf numFmtId="0" fontId="12" fillId="7" borderId="69" xfId="0" applyFont="1" applyFill="1" applyBorder="1" applyAlignment="1" applyProtection="1">
      <alignment horizontal="center"/>
    </xf>
    <xf numFmtId="0" fontId="0" fillId="0" borderId="67" xfId="0" applyFont="1" applyBorder="1" applyAlignment="1" applyProtection="1">
      <alignment vertical="top" wrapText="1"/>
    </xf>
    <xf numFmtId="0" fontId="0" fillId="0" borderId="76" xfId="0" applyFont="1" applyBorder="1" applyAlignment="1" applyProtection="1">
      <alignment vertical="top" wrapText="1"/>
    </xf>
    <xf numFmtId="0" fontId="0" fillId="0" borderId="70" xfId="0" applyFont="1" applyBorder="1" applyAlignment="1" applyProtection="1">
      <alignment vertical="top" wrapText="1"/>
    </xf>
    <xf numFmtId="0" fontId="0" fillId="0" borderId="70" xfId="0" applyFont="1" applyBorder="1" applyAlignment="1" applyProtection="1">
      <alignment vertical="top"/>
    </xf>
    <xf numFmtId="0" fontId="0" fillId="0" borderId="76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Border="1" applyProtection="1"/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4" fillId="2" borderId="83" xfId="0" applyFont="1" applyFill="1" applyBorder="1" applyAlignment="1" applyProtection="1">
      <alignment horizontal="center" vertical="center"/>
    </xf>
    <xf numFmtId="0" fontId="14" fillId="2" borderId="8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89" xfId="0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165" fontId="8" fillId="0" borderId="34" xfId="1" applyNumberFormat="1" applyFont="1" applyBorder="1" applyAlignment="1" applyProtection="1">
      <alignment horizontal="center" vertical="center" wrapText="1"/>
      <protection locked="0"/>
    </xf>
    <xf numFmtId="165" fontId="8" fillId="0" borderId="15" xfId="1" applyNumberFormat="1" applyFont="1" applyBorder="1" applyAlignment="1" applyProtection="1">
      <alignment horizontal="center" vertical="center" wrapText="1"/>
      <protection locked="0"/>
    </xf>
    <xf numFmtId="165" fontId="8" fillId="0" borderId="37" xfId="1" applyNumberFormat="1" applyFont="1" applyBorder="1" applyAlignment="1" applyProtection="1">
      <alignment horizontal="center" vertical="center" wrapText="1"/>
      <protection locked="0"/>
    </xf>
    <xf numFmtId="165" fontId="2" fillId="2" borderId="44" xfId="0" applyNumberFormat="1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justify" wrapText="1"/>
      <protection locked="0"/>
    </xf>
    <xf numFmtId="0" fontId="23" fillId="3" borderId="0" xfId="0" applyFont="1" applyFill="1" applyBorder="1" applyAlignment="1" applyProtection="1">
      <alignment horizontal="justify" vertical="center" wrapText="1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3" fillId="9" borderId="86" xfId="0" applyFont="1" applyFill="1" applyBorder="1" applyAlignment="1" applyProtection="1">
      <alignment horizontal="left"/>
    </xf>
    <xf numFmtId="0" fontId="13" fillId="9" borderId="87" xfId="0" applyFont="1" applyFill="1" applyBorder="1" applyAlignment="1" applyProtection="1">
      <alignment horizontal="left"/>
    </xf>
    <xf numFmtId="0" fontId="13" fillId="9" borderId="88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21" fillId="3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20" fillId="3" borderId="8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 wrapText="1"/>
    </xf>
    <xf numFmtId="0" fontId="20" fillId="3" borderId="0" xfId="0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justify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7A3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D15" sqref="D15"/>
    </sheetView>
  </sheetViews>
  <sheetFormatPr baseColWidth="10" defaultRowHeight="15" x14ac:dyDescent="0.25"/>
  <cols>
    <col min="1" max="1" width="47.85546875" style="184" customWidth="1"/>
    <col min="2" max="2" width="45.7109375" style="184" customWidth="1"/>
    <col min="3" max="16384" width="11.42578125" style="184"/>
  </cols>
  <sheetData>
    <row r="1" spans="1:2" ht="25.15" thickTop="1" x14ac:dyDescent="0.4">
      <c r="A1" s="265" t="s">
        <v>132</v>
      </c>
      <c r="B1" s="265"/>
    </row>
    <row r="2" spans="1:2" ht="14.45" x14ac:dyDescent="0.3">
      <c r="A2" s="19"/>
      <c r="B2" s="19"/>
    </row>
    <row r="3" spans="1:2" ht="15" customHeight="1" x14ac:dyDescent="0.25">
      <c r="A3" s="266" t="s">
        <v>142</v>
      </c>
      <c r="B3" s="266"/>
    </row>
    <row r="4" spans="1:2" x14ac:dyDescent="0.25">
      <c r="A4" s="266"/>
      <c r="B4" s="266"/>
    </row>
    <row r="5" spans="1:2" ht="14.45" x14ac:dyDescent="0.3">
      <c r="A5" s="149"/>
      <c r="B5" s="149"/>
    </row>
    <row r="6" spans="1:2" ht="30" customHeight="1" x14ac:dyDescent="0.25">
      <c r="A6" s="267" t="s">
        <v>144</v>
      </c>
      <c r="B6" s="267"/>
    </row>
    <row r="7" spans="1:2" ht="30" customHeight="1" x14ac:dyDescent="0.25">
      <c r="A7" s="267" t="s">
        <v>143</v>
      </c>
      <c r="B7" s="267"/>
    </row>
    <row r="8" spans="1:2" ht="30" customHeight="1" x14ac:dyDescent="0.3">
      <c r="A8" s="267" t="s">
        <v>145</v>
      </c>
      <c r="B8" s="267"/>
    </row>
    <row r="9" spans="1:2" ht="40.9" customHeight="1" x14ac:dyDescent="0.25">
      <c r="A9" s="264" t="s">
        <v>188</v>
      </c>
      <c r="B9" s="264"/>
    </row>
    <row r="10" spans="1:2" ht="8.4499999999999993" customHeight="1" thickBot="1" x14ac:dyDescent="0.35">
      <c r="A10" s="138"/>
      <c r="B10" s="139"/>
    </row>
    <row r="11" spans="1:2" ht="15" customHeight="1" thickTop="1" x14ac:dyDescent="0.3"/>
    <row r="12" spans="1:2" ht="15" customHeight="1" x14ac:dyDescent="0.25">
      <c r="A12" s="185" t="s">
        <v>146</v>
      </c>
      <c r="B12" s="186"/>
    </row>
    <row r="13" spans="1:2" x14ac:dyDescent="0.25">
      <c r="A13" s="187"/>
    </row>
    <row r="14" spans="1:2" ht="30" customHeight="1" x14ac:dyDescent="0.25">
      <c r="A14" s="178" t="s">
        <v>147</v>
      </c>
      <c r="B14" s="188" t="s">
        <v>93</v>
      </c>
    </row>
    <row r="15" spans="1:2" ht="55.15" customHeight="1" x14ac:dyDescent="0.25">
      <c r="A15" s="178" t="s">
        <v>148</v>
      </c>
      <c r="B15" s="252" t="str">
        <f>VLOOKUP($B$14,Datos!$F$2:$G$5,2,FALSE)</f>
        <v>-</v>
      </c>
    </row>
    <row r="16" spans="1:2" ht="15.75" thickBot="1" x14ac:dyDescent="0.3"/>
    <row r="17" spans="1:2" ht="16.5" thickTop="1" thickBot="1" x14ac:dyDescent="0.3">
      <c r="A17" s="262" t="s">
        <v>152</v>
      </c>
      <c r="B17" s="262"/>
    </row>
    <row r="18" spans="1:2" ht="16.5" thickTop="1" thickBot="1" x14ac:dyDescent="0.3"/>
    <row r="19" spans="1:2" ht="25.15" customHeight="1" thickBot="1" x14ac:dyDescent="0.3">
      <c r="A19" s="189" t="s">
        <v>153</v>
      </c>
      <c r="B19" s="190" t="s">
        <v>28</v>
      </c>
    </row>
    <row r="20" spans="1:2" ht="15.75" thickBot="1" x14ac:dyDescent="0.3">
      <c r="A20" s="191" t="s">
        <v>133</v>
      </c>
      <c r="B20" s="192"/>
    </row>
    <row r="21" spans="1:2" s="195" customFormat="1" ht="25.15" customHeight="1" x14ac:dyDescent="0.25">
      <c r="A21" s="193" t="s">
        <v>134</v>
      </c>
      <c r="B21" s="194"/>
    </row>
    <row r="22" spans="1:2" s="195" customFormat="1" ht="34.9" customHeight="1" x14ac:dyDescent="0.25">
      <c r="A22" s="196" t="s">
        <v>154</v>
      </c>
      <c r="B22" s="179">
        <f>+CERH!$I$27</f>
        <v>0</v>
      </c>
    </row>
    <row r="23" spans="1:2" s="195" customFormat="1" ht="34.9" customHeight="1" x14ac:dyDescent="0.25">
      <c r="A23" s="196" t="s">
        <v>155</v>
      </c>
      <c r="B23" s="179">
        <f>+'Lista de participantes'!$I$15</f>
        <v>0</v>
      </c>
    </row>
    <row r="24" spans="1:2" s="195" customFormat="1" ht="25.15" customHeight="1" thickBot="1" x14ac:dyDescent="0.3">
      <c r="A24" s="197" t="s">
        <v>156</v>
      </c>
      <c r="B24" s="180">
        <f>+Aptitudes!F32</f>
        <v>0</v>
      </c>
    </row>
    <row r="25" spans="1:2" s="195" customFormat="1" ht="25.15" customHeight="1" thickBot="1" x14ac:dyDescent="0.3">
      <c r="A25" s="191" t="s">
        <v>135</v>
      </c>
      <c r="B25" s="198"/>
    </row>
    <row r="26" spans="1:2" s="195" customFormat="1" ht="25.15" customHeight="1" x14ac:dyDescent="0.25">
      <c r="A26" s="193" t="s">
        <v>136</v>
      </c>
      <c r="B26" s="181">
        <f>+Ced_Exp!$H$18</f>
        <v>0</v>
      </c>
    </row>
    <row r="27" spans="1:2" s="195" customFormat="1" ht="25.15" customHeight="1" thickBot="1" x14ac:dyDescent="0.3">
      <c r="A27" s="199" t="s">
        <v>137</v>
      </c>
      <c r="B27" s="182">
        <f>+Ced_Esp!$E$17</f>
        <v>0</v>
      </c>
    </row>
    <row r="28" spans="1:2" ht="15.75" thickBot="1" x14ac:dyDescent="0.3">
      <c r="A28" s="200" t="s">
        <v>35</v>
      </c>
      <c r="B28" s="183">
        <f>SUM(B22:B24,B26:B27)</f>
        <v>0</v>
      </c>
    </row>
    <row r="30" spans="1:2" ht="45.6" customHeight="1" x14ac:dyDescent="0.25">
      <c r="A30" s="263"/>
      <c r="B30" s="263"/>
    </row>
    <row r="32" spans="1:2" x14ac:dyDescent="0.25">
      <c r="A32" s="201"/>
    </row>
  </sheetData>
  <sheetProtection password="DC8B" sheet="1" formatCells="0" formatColumns="0" formatRows="0" insertColumns="0" insertRows="0" insertHyperlinks="0" deleteColumns="0" deleteRows="0" selectLockedCells="1" sort="0" autoFilter="0" pivotTables="0"/>
  <mergeCells count="8">
    <mergeCell ref="A17:B17"/>
    <mergeCell ref="A30:B30"/>
    <mergeCell ref="A9:B9"/>
    <mergeCell ref="A1:B1"/>
    <mergeCell ref="A3:B4"/>
    <mergeCell ref="A8:B8"/>
    <mergeCell ref="A6:B6"/>
    <mergeCell ref="A7:B7"/>
  </mergeCells>
  <pageMargins left="0.59055118110236227" right="0.59055118110236227" top="0.39370078740157483" bottom="0.39370078740157483" header="0.31496062992125984" footer="0.31496062992125984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Datos!$F$2:$F$5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A22" workbookViewId="0">
      <selection activeCell="A30" sqref="A30"/>
    </sheetView>
  </sheetViews>
  <sheetFormatPr baseColWidth="10" defaultColWidth="11.5703125" defaultRowHeight="14.25" x14ac:dyDescent="0.2"/>
  <cols>
    <col min="1" max="3" width="11.5703125" style="1"/>
    <col min="4" max="4" width="19.7109375" style="1" customWidth="1"/>
    <col min="5" max="7" width="11.5703125" style="1"/>
    <col min="8" max="8" width="17.5703125" style="1" customWidth="1"/>
    <col min="9" max="16384" width="11.5703125" style="1"/>
  </cols>
  <sheetData>
    <row r="2" spans="1:5" ht="14.45" thickBot="1" x14ac:dyDescent="0.3">
      <c r="D2" s="313" t="s">
        <v>26</v>
      </c>
      <c r="E2" s="313"/>
    </row>
    <row r="3" spans="1:5" ht="30.75" thickBot="1" x14ac:dyDescent="0.25">
      <c r="D3" s="9" t="s">
        <v>27</v>
      </c>
      <c r="E3" s="10" t="s">
        <v>28</v>
      </c>
    </row>
    <row r="4" spans="1:5" ht="15" thickBot="1" x14ac:dyDescent="0.25">
      <c r="A4" s="1">
        <v>15</v>
      </c>
      <c r="D4" s="5" t="s">
        <v>29</v>
      </c>
      <c r="E4" s="4">
        <v>8</v>
      </c>
    </row>
    <row r="5" spans="1:5" ht="15" thickBot="1" x14ac:dyDescent="0.25">
      <c r="A5" s="1">
        <v>12</v>
      </c>
      <c r="B5" s="1">
        <v>13</v>
      </c>
      <c r="C5" s="1">
        <v>14</v>
      </c>
      <c r="D5" s="5" t="s">
        <v>30</v>
      </c>
      <c r="E5" s="4">
        <v>6</v>
      </c>
    </row>
    <row r="6" spans="1:5" ht="15" thickBot="1" x14ac:dyDescent="0.25">
      <c r="A6" s="1">
        <v>9</v>
      </c>
      <c r="B6" s="1">
        <v>10</v>
      </c>
      <c r="C6" s="1">
        <v>11</v>
      </c>
      <c r="D6" s="5" t="s">
        <v>31</v>
      </c>
      <c r="E6" s="4">
        <v>4</v>
      </c>
    </row>
    <row r="7" spans="1:5" ht="15" thickBot="1" x14ac:dyDescent="0.25">
      <c r="A7" s="1">
        <v>6</v>
      </c>
      <c r="B7" s="1">
        <v>7</v>
      </c>
      <c r="C7" s="1">
        <v>8</v>
      </c>
      <c r="D7" s="5" t="s">
        <v>32</v>
      </c>
      <c r="E7" s="4">
        <v>2</v>
      </c>
    </row>
    <row r="8" spans="1:5" ht="15" thickBot="1" x14ac:dyDescent="0.25">
      <c r="A8" s="1">
        <v>3</v>
      </c>
      <c r="B8" s="1">
        <v>4</v>
      </c>
      <c r="C8" s="1">
        <v>5</v>
      </c>
      <c r="D8" s="5" t="s">
        <v>33</v>
      </c>
      <c r="E8" s="4">
        <v>1</v>
      </c>
    </row>
    <row r="9" spans="1:5" ht="15" thickBot="1" x14ac:dyDescent="0.25">
      <c r="A9" s="1">
        <v>2</v>
      </c>
      <c r="D9" s="5" t="s">
        <v>34</v>
      </c>
      <c r="E9" s="4">
        <v>0</v>
      </c>
    </row>
    <row r="12" spans="1:5" ht="14.45" thickBot="1" x14ac:dyDescent="0.3">
      <c r="D12" s="314" t="s">
        <v>36</v>
      </c>
      <c r="E12" s="314"/>
    </row>
    <row r="13" spans="1:5" ht="30.75" thickBot="1" x14ac:dyDescent="0.25">
      <c r="D13" s="9" t="s">
        <v>27</v>
      </c>
      <c r="E13" s="10" t="s">
        <v>28</v>
      </c>
    </row>
    <row r="14" spans="1:5" ht="15" thickBot="1" x14ac:dyDescent="0.25">
      <c r="A14" s="1">
        <v>11</v>
      </c>
      <c r="D14" s="11" t="s">
        <v>37</v>
      </c>
      <c r="E14" s="7">
        <v>3</v>
      </c>
    </row>
    <row r="15" spans="1:5" ht="15" thickBot="1" x14ac:dyDescent="0.25">
      <c r="A15" s="1">
        <v>9</v>
      </c>
      <c r="B15" s="1">
        <v>10</v>
      </c>
      <c r="D15" s="5" t="s">
        <v>38</v>
      </c>
      <c r="E15" s="4">
        <v>2.5</v>
      </c>
    </row>
    <row r="16" spans="1:5" ht="15" thickBot="1" x14ac:dyDescent="0.25">
      <c r="A16" s="1">
        <v>7</v>
      </c>
      <c r="B16" s="1">
        <v>8</v>
      </c>
      <c r="D16" s="5" t="s">
        <v>39</v>
      </c>
      <c r="E16" s="4">
        <v>2</v>
      </c>
    </row>
    <row r="17" spans="1:9" ht="15" thickBot="1" x14ac:dyDescent="0.25">
      <c r="A17" s="1">
        <v>5</v>
      </c>
      <c r="B17" s="1">
        <v>6</v>
      </c>
      <c r="D17" s="5" t="s">
        <v>40</v>
      </c>
      <c r="E17" s="4">
        <v>1.5</v>
      </c>
    </row>
    <row r="18" spans="1:9" ht="15" thickBot="1" x14ac:dyDescent="0.25">
      <c r="A18" s="1">
        <v>3</v>
      </c>
      <c r="B18" s="1">
        <v>4</v>
      </c>
      <c r="D18" s="5" t="s">
        <v>41</v>
      </c>
      <c r="E18" s="4">
        <v>1</v>
      </c>
    </row>
    <row r="19" spans="1:9" ht="15" thickBot="1" x14ac:dyDescent="0.25">
      <c r="A19" s="1">
        <v>2</v>
      </c>
      <c r="D19" s="5" t="s">
        <v>34</v>
      </c>
      <c r="E19" s="4">
        <v>0.5</v>
      </c>
    </row>
    <row r="21" spans="1:9" ht="14.45" thickBot="1" x14ac:dyDescent="0.3">
      <c r="D21" s="6" t="s">
        <v>75</v>
      </c>
    </row>
    <row r="22" spans="1:9" ht="42" thickBot="1" x14ac:dyDescent="0.3">
      <c r="D22" s="9" t="s">
        <v>49</v>
      </c>
      <c r="E22" s="10" t="s">
        <v>28</v>
      </c>
    </row>
    <row r="23" spans="1:9" ht="15" thickBot="1" x14ac:dyDescent="0.25">
      <c r="D23" s="5" t="s">
        <v>50</v>
      </c>
      <c r="E23" s="16">
        <v>4</v>
      </c>
    </row>
    <row r="24" spans="1:9" ht="14.45" thickBot="1" x14ac:dyDescent="0.3">
      <c r="D24" s="5" t="s">
        <v>51</v>
      </c>
      <c r="E24" s="16">
        <v>3</v>
      </c>
    </row>
    <row r="25" spans="1:9" ht="14.45" thickBot="1" x14ac:dyDescent="0.3">
      <c r="D25" s="5" t="s">
        <v>52</v>
      </c>
      <c r="E25" s="16">
        <v>1</v>
      </c>
    </row>
    <row r="28" spans="1:9" ht="14.45" thickBot="1" x14ac:dyDescent="0.3"/>
    <row r="29" spans="1:9" ht="45.75" thickBot="1" x14ac:dyDescent="0.25">
      <c r="D29" s="9" t="s">
        <v>162</v>
      </c>
      <c r="E29" s="10" t="s">
        <v>28</v>
      </c>
      <c r="H29" s="9" t="s">
        <v>163</v>
      </c>
      <c r="I29" s="10" t="s">
        <v>28</v>
      </c>
    </row>
    <row r="30" spans="1:9" ht="15" thickBot="1" x14ac:dyDescent="0.25">
      <c r="A30" s="1">
        <v>10</v>
      </c>
      <c r="D30" s="11" t="s">
        <v>76</v>
      </c>
      <c r="E30" s="16">
        <v>6</v>
      </c>
      <c r="H30" s="175">
        <v>10</v>
      </c>
      <c r="I30" s="16">
        <v>6</v>
      </c>
    </row>
    <row r="31" spans="1:9" ht="14.45" thickBot="1" x14ac:dyDescent="0.3">
      <c r="A31" s="1">
        <v>8</v>
      </c>
      <c r="B31" s="1">
        <v>9</v>
      </c>
      <c r="D31" s="17" t="s">
        <v>79</v>
      </c>
      <c r="E31" s="16">
        <v>4</v>
      </c>
      <c r="H31" s="176">
        <f>+H30-1</f>
        <v>9</v>
      </c>
      <c r="I31" s="16">
        <v>4</v>
      </c>
    </row>
    <row r="32" spans="1:9" ht="14.45" thickBot="1" x14ac:dyDescent="0.3">
      <c r="A32" s="1">
        <v>6</v>
      </c>
      <c r="B32" s="1">
        <v>7</v>
      </c>
      <c r="D32" s="17" t="s">
        <v>78</v>
      </c>
      <c r="E32" s="16">
        <v>3</v>
      </c>
      <c r="H32" s="176">
        <f t="shared" ref="H32:H39" si="0">+H31-1</f>
        <v>8</v>
      </c>
      <c r="I32" s="16">
        <v>4</v>
      </c>
    </row>
    <row r="33" spans="1:9" ht="14.45" thickBot="1" x14ac:dyDescent="0.3">
      <c r="A33" s="1">
        <v>4</v>
      </c>
      <c r="B33" s="1">
        <v>5</v>
      </c>
      <c r="D33" s="17" t="s">
        <v>77</v>
      </c>
      <c r="E33" s="16">
        <v>1.5</v>
      </c>
      <c r="H33" s="176">
        <f t="shared" si="0"/>
        <v>7</v>
      </c>
      <c r="I33" s="16">
        <v>3</v>
      </c>
    </row>
    <row r="34" spans="1:9" ht="15" thickBot="1" x14ac:dyDescent="0.25">
      <c r="A34" s="1">
        <v>3</v>
      </c>
      <c r="D34" s="5">
        <v>3</v>
      </c>
      <c r="E34" s="16">
        <v>1</v>
      </c>
      <c r="H34" s="176">
        <f t="shared" si="0"/>
        <v>6</v>
      </c>
      <c r="I34" s="16">
        <v>3</v>
      </c>
    </row>
    <row r="35" spans="1:9" ht="15" thickBot="1" x14ac:dyDescent="0.25">
      <c r="A35" s="1">
        <v>2</v>
      </c>
      <c r="B35" s="1">
        <v>1</v>
      </c>
      <c r="D35" s="17" t="s">
        <v>190</v>
      </c>
      <c r="E35" s="257">
        <v>0.5</v>
      </c>
      <c r="H35" s="176">
        <f t="shared" si="0"/>
        <v>5</v>
      </c>
      <c r="I35" s="16">
        <v>1.5</v>
      </c>
    </row>
    <row r="36" spans="1:9" ht="15.75" thickBot="1" x14ac:dyDescent="0.3">
      <c r="D36" s="256" t="s">
        <v>82</v>
      </c>
      <c r="E36" s="20"/>
      <c r="H36" s="176">
        <f t="shared" si="0"/>
        <v>4</v>
      </c>
      <c r="I36" s="16">
        <v>1.5</v>
      </c>
    </row>
    <row r="37" spans="1:9" ht="14.45" thickBot="1" x14ac:dyDescent="0.3">
      <c r="D37" s="20" t="s">
        <v>84</v>
      </c>
      <c r="E37" s="20" t="s">
        <v>84</v>
      </c>
      <c r="H37" s="176">
        <f t="shared" si="0"/>
        <v>3</v>
      </c>
      <c r="I37" s="16">
        <v>1</v>
      </c>
    </row>
    <row r="38" spans="1:9" ht="14.45" thickBot="1" x14ac:dyDescent="0.3">
      <c r="D38" s="20" t="s">
        <v>83</v>
      </c>
      <c r="E38" s="20" t="s">
        <v>83</v>
      </c>
      <c r="H38" s="176">
        <f t="shared" si="0"/>
        <v>2</v>
      </c>
      <c r="I38" s="16">
        <v>0.5</v>
      </c>
    </row>
    <row r="39" spans="1:9" ht="14.45" thickBot="1" x14ac:dyDescent="0.3">
      <c r="H39" s="176">
        <f t="shared" si="0"/>
        <v>1</v>
      </c>
      <c r="I39" s="16">
        <v>0.5</v>
      </c>
    </row>
    <row r="40" spans="1:9" ht="14.45" thickBot="1" x14ac:dyDescent="0.3">
      <c r="H40" s="176">
        <v>0</v>
      </c>
      <c r="I40" s="16">
        <v>0</v>
      </c>
    </row>
    <row r="41" spans="1:9" ht="13.9" x14ac:dyDescent="0.25">
      <c r="H41" s="177"/>
    </row>
  </sheetData>
  <mergeCells count="2">
    <mergeCell ref="D2:E2"/>
    <mergeCell ref="D12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E52"/>
  <sheetViews>
    <sheetView showGridLines="0" zoomScaleNormal="100" workbookViewId="0">
      <selection activeCell="E49" sqref="E49"/>
    </sheetView>
  </sheetViews>
  <sheetFormatPr baseColWidth="10" defaultRowHeight="15" x14ac:dyDescent="0.25"/>
  <cols>
    <col min="1" max="1" width="3.28515625" style="184" customWidth="1"/>
    <col min="2" max="3" width="35.7109375" style="184" customWidth="1"/>
    <col min="4" max="4" width="37.85546875" style="184" customWidth="1"/>
    <col min="5" max="16384" width="11.42578125" style="184"/>
  </cols>
  <sheetData>
    <row r="1" spans="2:4" x14ac:dyDescent="0.25">
      <c r="B1" s="187" t="s">
        <v>165</v>
      </c>
    </row>
    <row r="2" spans="2:4" ht="14.45" x14ac:dyDescent="0.3">
      <c r="B2" s="187"/>
    </row>
    <row r="4" spans="2:4" ht="19.899999999999999" customHeight="1" x14ac:dyDescent="0.25">
      <c r="B4" s="202" t="s">
        <v>122</v>
      </c>
    </row>
    <row r="5" spans="2:4" ht="15.6" x14ac:dyDescent="0.3">
      <c r="B5" s="202"/>
    </row>
    <row r="6" spans="2:4" ht="14.45" x14ac:dyDescent="0.3">
      <c r="B6" s="209" t="s">
        <v>113</v>
      </c>
      <c r="C6" s="210" t="s">
        <v>114</v>
      </c>
      <c r="D6" s="210" t="s">
        <v>115</v>
      </c>
    </row>
    <row r="7" spans="2:4" ht="14.45" x14ac:dyDescent="0.3">
      <c r="B7" s="269" t="s">
        <v>166</v>
      </c>
      <c r="C7" s="270"/>
      <c r="D7" s="271"/>
    </row>
    <row r="8" spans="2:4" x14ac:dyDescent="0.25">
      <c r="B8" s="211" t="s">
        <v>102</v>
      </c>
      <c r="C8" s="211" t="s">
        <v>102</v>
      </c>
      <c r="D8" s="211" t="s">
        <v>102</v>
      </c>
    </row>
    <row r="9" spans="2:4" x14ac:dyDescent="0.25">
      <c r="B9" s="211" t="s">
        <v>103</v>
      </c>
      <c r="C9" s="211" t="s">
        <v>103</v>
      </c>
      <c r="D9" s="211" t="s">
        <v>103</v>
      </c>
    </row>
    <row r="10" spans="2:4" x14ac:dyDescent="0.25">
      <c r="B10" s="211" t="s">
        <v>104</v>
      </c>
      <c r="C10" s="211" t="s">
        <v>105</v>
      </c>
      <c r="D10" s="211" t="s">
        <v>105</v>
      </c>
    </row>
    <row r="11" spans="2:4" ht="14.45" x14ac:dyDescent="0.3">
      <c r="B11" s="211" t="s">
        <v>105</v>
      </c>
      <c r="C11" s="211"/>
      <c r="D11" s="211"/>
    </row>
    <row r="12" spans="2:4" ht="14.45" x14ac:dyDescent="0.3">
      <c r="B12" s="269" t="s">
        <v>167</v>
      </c>
      <c r="C12" s="270"/>
      <c r="D12" s="271"/>
    </row>
    <row r="13" spans="2:4" x14ac:dyDescent="0.25">
      <c r="B13" s="211" t="s">
        <v>102</v>
      </c>
      <c r="C13" s="211" t="s">
        <v>102</v>
      </c>
      <c r="D13" s="211" t="s">
        <v>102</v>
      </c>
    </row>
    <row r="14" spans="2:4" x14ac:dyDescent="0.25">
      <c r="B14" s="211" t="s">
        <v>106</v>
      </c>
      <c r="C14" s="211" t="s">
        <v>106</v>
      </c>
      <c r="D14" s="211" t="s">
        <v>106</v>
      </c>
    </row>
    <row r="15" spans="2:4" ht="14.45" x14ac:dyDescent="0.3">
      <c r="B15" s="211" t="s">
        <v>184</v>
      </c>
      <c r="C15" s="211" t="s">
        <v>184</v>
      </c>
      <c r="D15" s="211" t="s">
        <v>184</v>
      </c>
    </row>
    <row r="16" spans="2:4" ht="30" x14ac:dyDescent="0.25">
      <c r="B16" s="211" t="s">
        <v>107</v>
      </c>
      <c r="C16" s="212" t="s">
        <v>185</v>
      </c>
      <c r="D16" s="212" t="s">
        <v>185</v>
      </c>
    </row>
    <row r="17" spans="2:4" x14ac:dyDescent="0.25">
      <c r="B17" s="211" t="s">
        <v>104</v>
      </c>
      <c r="C17" s="211"/>
      <c r="D17" s="211"/>
    </row>
    <row r="18" spans="2:4" ht="14.45" x14ac:dyDescent="0.3">
      <c r="B18" s="211" t="s">
        <v>108</v>
      </c>
      <c r="C18" s="211"/>
      <c r="D18" s="211"/>
    </row>
    <row r="19" spans="2:4" ht="30" x14ac:dyDescent="0.25">
      <c r="B19" s="212" t="s">
        <v>185</v>
      </c>
      <c r="C19" s="211"/>
      <c r="D19" s="211"/>
    </row>
    <row r="20" spans="2:4" x14ac:dyDescent="0.25">
      <c r="B20" s="203"/>
      <c r="C20" s="203"/>
      <c r="D20" s="203"/>
    </row>
    <row r="21" spans="2:4" x14ac:dyDescent="0.25">
      <c r="B21" s="204"/>
      <c r="C21" s="203"/>
    </row>
    <row r="22" spans="2:4" ht="19.899999999999999" customHeight="1" x14ac:dyDescent="0.25">
      <c r="B22" s="202" t="s">
        <v>187</v>
      </c>
    </row>
    <row r="23" spans="2:4" x14ac:dyDescent="0.25">
      <c r="B23" s="184" t="s">
        <v>112</v>
      </c>
    </row>
    <row r="24" spans="2:4" x14ac:dyDescent="0.25">
      <c r="B24" s="213" t="s">
        <v>113</v>
      </c>
      <c r="C24" s="213" t="s">
        <v>114</v>
      </c>
      <c r="D24" s="213" t="s">
        <v>115</v>
      </c>
    </row>
    <row r="25" spans="2:4" ht="45" x14ac:dyDescent="0.25">
      <c r="B25" s="214" t="s">
        <v>168</v>
      </c>
      <c r="C25" s="214" t="s">
        <v>174</v>
      </c>
      <c r="D25" s="214" t="s">
        <v>174</v>
      </c>
    </row>
    <row r="26" spans="2:4" ht="45" x14ac:dyDescent="0.25">
      <c r="B26" s="214" t="s">
        <v>169</v>
      </c>
      <c r="C26" s="214" t="s">
        <v>175</v>
      </c>
      <c r="D26" s="215"/>
    </row>
    <row r="27" spans="2:4" ht="30" x14ac:dyDescent="0.25">
      <c r="B27" s="214" t="s">
        <v>170</v>
      </c>
      <c r="C27" s="215"/>
      <c r="D27" s="215"/>
    </row>
    <row r="28" spans="2:4" ht="30" x14ac:dyDescent="0.25">
      <c r="B28" s="216" t="s">
        <v>171</v>
      </c>
      <c r="C28" s="217"/>
      <c r="D28" s="217"/>
    </row>
    <row r="29" spans="2:4" ht="34.9" customHeight="1" x14ac:dyDescent="0.25">
      <c r="B29" s="216" t="s">
        <v>172</v>
      </c>
      <c r="C29" s="217"/>
      <c r="D29" s="217"/>
    </row>
    <row r="30" spans="2:4" x14ac:dyDescent="0.25">
      <c r="B30" s="205"/>
      <c r="C30" s="206"/>
      <c r="D30" s="206"/>
    </row>
    <row r="31" spans="2:4" x14ac:dyDescent="0.25">
      <c r="B31" s="205"/>
      <c r="C31" s="206"/>
      <c r="D31" s="206"/>
    </row>
    <row r="32" spans="2:4" ht="19.899999999999999" customHeight="1" x14ac:dyDescent="0.25">
      <c r="B32" s="272" t="s">
        <v>158</v>
      </c>
      <c r="C32" s="272"/>
      <c r="D32" s="272"/>
    </row>
    <row r="33" spans="2:5" x14ac:dyDescent="0.25">
      <c r="B33" s="195" t="s">
        <v>116</v>
      </c>
    </row>
    <row r="34" spans="2:5" x14ac:dyDescent="0.25">
      <c r="B34" s="218" t="s">
        <v>113</v>
      </c>
      <c r="C34" s="218" t="s">
        <v>114</v>
      </c>
      <c r="D34" s="218" t="s">
        <v>115</v>
      </c>
    </row>
    <row r="35" spans="2:5" ht="30" x14ac:dyDescent="0.25">
      <c r="B35" s="219" t="s">
        <v>176</v>
      </c>
      <c r="C35" s="219" t="s">
        <v>181</v>
      </c>
      <c r="D35" s="219" t="s">
        <v>181</v>
      </c>
    </row>
    <row r="36" spans="2:5" ht="30" x14ac:dyDescent="0.25">
      <c r="B36" s="219" t="s">
        <v>177</v>
      </c>
      <c r="C36" s="219" t="s">
        <v>186</v>
      </c>
      <c r="D36" s="219" t="s">
        <v>186</v>
      </c>
    </row>
    <row r="37" spans="2:5" ht="30" x14ac:dyDescent="0.25">
      <c r="B37" s="219" t="s">
        <v>186</v>
      </c>
      <c r="C37" s="220" t="s">
        <v>182</v>
      </c>
      <c r="D37" s="220" t="s">
        <v>183</v>
      </c>
    </row>
    <row r="38" spans="2:5" ht="32.25" customHeight="1" x14ac:dyDescent="0.25">
      <c r="B38" s="219" t="s">
        <v>178</v>
      </c>
      <c r="C38" s="220" t="s">
        <v>183</v>
      </c>
      <c r="D38" s="220" t="s">
        <v>180</v>
      </c>
    </row>
    <row r="39" spans="2:5" x14ac:dyDescent="0.25">
      <c r="B39" s="219" t="s">
        <v>179</v>
      </c>
      <c r="C39" s="220" t="s">
        <v>180</v>
      </c>
      <c r="D39" s="221"/>
    </row>
    <row r="40" spans="2:5" x14ac:dyDescent="0.25">
      <c r="B40" s="220" t="s">
        <v>180</v>
      </c>
      <c r="C40" s="220"/>
      <c r="D40" s="222"/>
    </row>
    <row r="41" spans="2:5" x14ac:dyDescent="0.25">
      <c r="B41" s="207"/>
      <c r="C41" s="207"/>
      <c r="D41" s="204"/>
    </row>
    <row r="43" spans="2:5" ht="19.899999999999999" customHeight="1" x14ac:dyDescent="0.25">
      <c r="B43" s="187" t="s">
        <v>81</v>
      </c>
    </row>
    <row r="44" spans="2:5" ht="19.899999999999999" customHeight="1" x14ac:dyDescent="0.25">
      <c r="B44" s="268" t="s">
        <v>70</v>
      </c>
      <c r="C44" s="268"/>
      <c r="D44" s="268"/>
      <c r="E44" s="268"/>
    </row>
    <row r="45" spans="2:5" ht="15" customHeight="1" x14ac:dyDescent="0.25">
      <c r="B45" s="208"/>
      <c r="C45" s="208"/>
      <c r="D45" s="208"/>
      <c r="E45" s="208"/>
    </row>
    <row r="47" spans="2:5" ht="19.899999999999999" customHeight="1" x14ac:dyDescent="0.25">
      <c r="B47" s="187" t="s">
        <v>80</v>
      </c>
    </row>
    <row r="48" spans="2:5" x14ac:dyDescent="0.25">
      <c r="B48" s="184" t="s">
        <v>131</v>
      </c>
    </row>
    <row r="49" spans="2:4" x14ac:dyDescent="0.25">
      <c r="B49" s="223" t="s">
        <v>113</v>
      </c>
      <c r="C49" s="224" t="s">
        <v>114</v>
      </c>
      <c r="D49" s="225" t="s">
        <v>115</v>
      </c>
    </row>
    <row r="50" spans="2:4" ht="45" x14ac:dyDescent="0.25">
      <c r="B50" s="226" t="s">
        <v>126</v>
      </c>
      <c r="C50" s="214" t="s">
        <v>174</v>
      </c>
      <c r="D50" s="214" t="s">
        <v>174</v>
      </c>
    </row>
    <row r="51" spans="2:4" ht="45" x14ac:dyDescent="0.25">
      <c r="B51" s="226" t="s">
        <v>173</v>
      </c>
      <c r="C51" s="214" t="s">
        <v>175</v>
      </c>
      <c r="D51" s="227"/>
    </row>
    <row r="52" spans="2:4" ht="32.450000000000003" customHeight="1" x14ac:dyDescent="0.25">
      <c r="B52" s="228" t="s">
        <v>127</v>
      </c>
      <c r="C52" s="229"/>
      <c r="D52" s="230"/>
    </row>
  </sheetData>
  <sheetProtection password="DC8B" sheet="1" formatCells="0" formatColumns="0" formatRows="0" insertColumns="0" insertRows="0" insertHyperlinks="0" deleteColumns="0" deleteRows="0" selectLockedCells="1" sort="0" autoFilter="0" pivotTables="0"/>
  <mergeCells count="4">
    <mergeCell ref="B44:E44"/>
    <mergeCell ref="B7:D7"/>
    <mergeCell ref="B12:D12"/>
    <mergeCell ref="B32:D32"/>
  </mergeCells>
  <pageMargins left="0.23622047244094491" right="0.23622047244094491" top="1.2598425196850394" bottom="0.74803149606299213" header="0.31496062992125984" footer="0.31496062992125984"/>
  <pageSetup orientation="portrait" r:id="rId1"/>
  <headerFooter>
    <oddHeader>&amp;LInvitación restringida No. xxxx
Coordinación de Administración de Riesgos Institucionales
Dirección de Finanzas&amp;R&amp;G</oddHeader>
    <oddFooter>&amp;L&amp;A&amp;R&amp;P/&amp;N</oddFooter>
  </headerFooter>
  <rowBreaks count="1" manualBreakCount="1">
    <brk id="4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3" zoomScaleNormal="100" workbookViewId="0">
      <selection activeCell="D5" sqref="D5"/>
    </sheetView>
  </sheetViews>
  <sheetFormatPr baseColWidth="10" defaultColWidth="11.5703125" defaultRowHeight="14.25" x14ac:dyDescent="0.2"/>
  <cols>
    <col min="1" max="1" width="4.7109375" style="12" customWidth="1"/>
    <col min="2" max="2" width="15" style="12" customWidth="1"/>
    <col min="3" max="3" width="14.140625" style="12" customWidth="1"/>
    <col min="4" max="4" width="19.5703125" style="12" customWidth="1"/>
    <col min="5" max="5" width="14.28515625" style="12" customWidth="1"/>
    <col min="6" max="6" width="10.7109375" style="12" customWidth="1"/>
    <col min="7" max="7" width="16.42578125" style="12" customWidth="1"/>
    <col min="8" max="8" width="11.5703125" style="12"/>
    <col min="9" max="9" width="11" style="12" customWidth="1"/>
    <col min="10" max="16384" width="11.5703125" style="12"/>
  </cols>
  <sheetData>
    <row r="1" spans="1:9" s="164" customFormat="1" ht="19.899999999999999" customHeight="1" thickTop="1" x14ac:dyDescent="0.3">
      <c r="A1" s="277" t="s">
        <v>4</v>
      </c>
      <c r="B1" s="277"/>
      <c r="C1" s="277"/>
      <c r="D1" s="277"/>
      <c r="E1" s="277"/>
      <c r="F1" s="277"/>
      <c r="G1" s="277"/>
      <c r="H1" s="277"/>
      <c r="I1" s="277"/>
    </row>
    <row r="2" spans="1:9" s="83" customFormat="1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s="83" customFormat="1" ht="30" customHeight="1" x14ac:dyDescent="0.2">
      <c r="A3" s="19"/>
      <c r="B3" s="285" t="s">
        <v>121</v>
      </c>
      <c r="C3" s="285"/>
      <c r="D3" s="284">
        <f>+Presentación!B12</f>
        <v>0</v>
      </c>
      <c r="E3" s="284"/>
      <c r="F3" s="284"/>
      <c r="G3" s="284"/>
      <c r="H3" s="284"/>
      <c r="I3" s="284"/>
    </row>
    <row r="4" spans="1:9" s="83" customFormat="1" ht="55.15" customHeight="1" thickBot="1" x14ac:dyDescent="0.25">
      <c r="A4" s="138"/>
      <c r="B4" s="283" t="s">
        <v>157</v>
      </c>
      <c r="C4" s="283"/>
      <c r="D4" s="282" t="str">
        <f>+Presentación!$B$15</f>
        <v>-</v>
      </c>
      <c r="E4" s="282"/>
      <c r="F4" s="282"/>
      <c r="G4" s="282"/>
      <c r="H4" s="282"/>
      <c r="I4" s="282"/>
    </row>
    <row r="5" spans="1:9" s="83" customFormat="1" ht="25.15" customHeight="1" thickTop="1" thickBot="1" x14ac:dyDescent="0.25">
      <c r="C5" s="84"/>
      <c r="D5" s="84"/>
      <c r="E5" s="84"/>
      <c r="F5" s="84"/>
      <c r="G5" s="84"/>
      <c r="H5" s="84"/>
      <c r="I5" s="84"/>
    </row>
    <row r="6" spans="1:9" ht="25.15" customHeight="1" thickTop="1" x14ac:dyDescent="0.2">
      <c r="A6" s="280" t="s">
        <v>5</v>
      </c>
      <c r="B6" s="280" t="s">
        <v>6</v>
      </c>
      <c r="C6" s="280"/>
      <c r="D6" s="280" t="s">
        <v>10</v>
      </c>
      <c r="E6" s="280" t="s">
        <v>24</v>
      </c>
      <c r="F6" s="278" t="s">
        <v>28</v>
      </c>
      <c r="G6" s="278" t="s">
        <v>11</v>
      </c>
      <c r="H6" s="280" t="s">
        <v>24</v>
      </c>
      <c r="I6" s="278" t="s">
        <v>28</v>
      </c>
    </row>
    <row r="7" spans="1:9" ht="25.15" customHeight="1" thickBot="1" x14ac:dyDescent="0.25">
      <c r="A7" s="281"/>
      <c r="B7" s="281"/>
      <c r="C7" s="281"/>
      <c r="D7" s="281"/>
      <c r="E7" s="281"/>
      <c r="F7" s="279"/>
      <c r="G7" s="279"/>
      <c r="H7" s="281"/>
      <c r="I7" s="279"/>
    </row>
    <row r="8" spans="1:9" ht="34.9" customHeight="1" thickTop="1" x14ac:dyDescent="0.25">
      <c r="A8" s="153">
        <v>1</v>
      </c>
      <c r="B8" s="275" t="s">
        <v>25</v>
      </c>
      <c r="C8" s="275"/>
      <c r="D8" s="62"/>
      <c r="E8" s="63" t="s">
        <v>93</v>
      </c>
      <c r="F8" s="68">
        <f>VLOOKUP($E8,Datos!$B$10:$D$12,2)</f>
        <v>0</v>
      </c>
      <c r="G8" s="62"/>
      <c r="H8" s="63" t="s">
        <v>93</v>
      </c>
      <c r="I8" s="68">
        <f>VLOOKUP($H8,Datos!$B$10:$D$12,3)</f>
        <v>0</v>
      </c>
    </row>
    <row r="9" spans="1:9" ht="34.9" customHeight="1" x14ac:dyDescent="0.2">
      <c r="A9" s="154">
        <v>2</v>
      </c>
      <c r="B9" s="276" t="s">
        <v>189</v>
      </c>
      <c r="C9" s="276"/>
      <c r="D9" s="64"/>
      <c r="E9" s="65" t="s">
        <v>93</v>
      </c>
      <c r="F9" s="69">
        <f>VLOOKUP($E9,Datos!$F$10:$H$12,2)</f>
        <v>0</v>
      </c>
      <c r="G9" s="64"/>
      <c r="H9" s="65" t="s">
        <v>93</v>
      </c>
      <c r="I9" s="69">
        <f>VLOOKUP($H9,Datos!$F$10:$H$12,3)</f>
        <v>0</v>
      </c>
    </row>
    <row r="10" spans="1:9" ht="34.9" customHeight="1" x14ac:dyDescent="0.25">
      <c r="A10" s="154">
        <v>3</v>
      </c>
      <c r="B10" s="276" t="s">
        <v>2</v>
      </c>
      <c r="C10" s="276"/>
      <c r="D10" s="64"/>
      <c r="E10" s="65" t="s">
        <v>93</v>
      </c>
      <c r="F10" s="69">
        <f>VLOOKUP($E10,Datos!$F$10:$H$12,2)</f>
        <v>0</v>
      </c>
      <c r="G10" s="64"/>
      <c r="H10" s="65" t="s">
        <v>93</v>
      </c>
      <c r="I10" s="69">
        <f>VLOOKUP($H10,Datos!$F$10:$H$12,3)</f>
        <v>0</v>
      </c>
    </row>
    <row r="11" spans="1:9" ht="34.9" customHeight="1" x14ac:dyDescent="0.25">
      <c r="A11" s="154">
        <v>4</v>
      </c>
      <c r="B11" s="276" t="s">
        <v>3</v>
      </c>
      <c r="C11" s="276"/>
      <c r="D11" s="64"/>
      <c r="E11" s="65" t="s">
        <v>93</v>
      </c>
      <c r="F11" s="69">
        <f>VLOOKUP($E11,Datos!$F$10:$H$12,2)</f>
        <v>0</v>
      </c>
      <c r="G11" s="64"/>
      <c r="H11" s="65" t="s">
        <v>93</v>
      </c>
      <c r="I11" s="69">
        <f>VLOOKUP($H11,Datos!$F$10:$H$12,3)</f>
        <v>0</v>
      </c>
    </row>
    <row r="12" spans="1:9" ht="34.9" customHeight="1" x14ac:dyDescent="0.25">
      <c r="A12" s="154">
        <v>5</v>
      </c>
      <c r="B12" s="276" t="s">
        <v>7</v>
      </c>
      <c r="C12" s="276"/>
      <c r="D12" s="64"/>
      <c r="E12" s="65" t="s">
        <v>93</v>
      </c>
      <c r="F12" s="69">
        <f>VLOOKUP($E12,Datos!$F$10:$H$12,2)</f>
        <v>0</v>
      </c>
      <c r="G12" s="64"/>
      <c r="H12" s="65" t="s">
        <v>93</v>
      </c>
      <c r="I12" s="69">
        <f>VLOOKUP($H12,Datos!$F$10:$H$12,3)</f>
        <v>0</v>
      </c>
    </row>
    <row r="13" spans="1:9" ht="15" thickBot="1" x14ac:dyDescent="0.25">
      <c r="B13" s="274"/>
      <c r="C13" s="274"/>
    </row>
    <row r="14" spans="1:9" ht="16.5" thickTop="1" thickBot="1" x14ac:dyDescent="0.3">
      <c r="A14" s="66"/>
      <c r="B14" s="273" t="s">
        <v>98</v>
      </c>
      <c r="C14" s="273"/>
      <c r="D14" s="67"/>
      <c r="E14" s="67"/>
      <c r="F14" s="231">
        <f>SUM(F8:F12)</f>
        <v>0</v>
      </c>
      <c r="G14" s="53"/>
      <c r="H14" s="53"/>
      <c r="I14" s="231">
        <f>SUM(I8:I12)</f>
        <v>0</v>
      </c>
    </row>
    <row r="15" spans="1:9" ht="31.5" thickTop="1" thickBot="1" x14ac:dyDescent="0.25">
      <c r="H15" s="80" t="s">
        <v>35</v>
      </c>
      <c r="I15" s="232">
        <f>+F14+I14</f>
        <v>0</v>
      </c>
    </row>
    <row r="16" spans="1:9" ht="15" thickTop="1" x14ac:dyDescent="0.2"/>
    <row r="17" spans="1:9" ht="14.45" customHeight="1" x14ac:dyDescent="0.2">
      <c r="F17" s="15"/>
      <c r="G17" s="15"/>
      <c r="H17" s="15"/>
      <c r="I17" s="79"/>
    </row>
    <row r="18" spans="1:9" x14ac:dyDescent="0.2">
      <c r="I18" s="79"/>
    </row>
    <row r="19" spans="1:9" ht="17.45" customHeight="1" x14ac:dyDescent="0.2">
      <c r="I19" s="79"/>
    </row>
    <row r="20" spans="1:9" ht="17.45" customHeight="1" x14ac:dyDescent="0.2">
      <c r="I20" s="79"/>
    </row>
    <row r="21" spans="1:9" ht="17.45" customHeight="1" x14ac:dyDescent="0.2">
      <c r="I21" s="79"/>
    </row>
    <row r="22" spans="1:9" ht="17.45" customHeight="1" x14ac:dyDescent="0.2">
      <c r="I22" s="79"/>
    </row>
    <row r="23" spans="1:9" x14ac:dyDescent="0.2">
      <c r="A23" s="81"/>
      <c r="B23" s="81"/>
      <c r="C23" s="82"/>
      <c r="D23" s="82"/>
      <c r="E23" s="82"/>
      <c r="F23" s="82"/>
      <c r="G23" s="82"/>
      <c r="H23" s="82"/>
    </row>
    <row r="25" spans="1:9" ht="15" x14ac:dyDescent="0.25">
      <c r="C25" s="14"/>
    </row>
    <row r="26" spans="1:9" ht="15" x14ac:dyDescent="0.25">
      <c r="C26" s="14"/>
    </row>
    <row r="27" spans="1:9" ht="15" x14ac:dyDescent="0.25">
      <c r="C27" s="14"/>
    </row>
  </sheetData>
  <sheetProtection password="DC8B" sheet="1" objects="1" scenarios="1" formatCells="0" formatColumns="0" formatRows="0" insertColumns="0" insertRows="0" insertHyperlinks="0" deleteColumns="0" deleteRows="0" selectLockedCells="1" sort="0" autoFilter="0" pivotTables="0"/>
  <mergeCells count="20">
    <mergeCell ref="A1:I1"/>
    <mergeCell ref="I6:I7"/>
    <mergeCell ref="G6:G7"/>
    <mergeCell ref="H6:H7"/>
    <mergeCell ref="A6:A7"/>
    <mergeCell ref="D6:D7"/>
    <mergeCell ref="E6:E7"/>
    <mergeCell ref="F6:F7"/>
    <mergeCell ref="B6:C7"/>
    <mergeCell ref="D4:I4"/>
    <mergeCell ref="B4:C4"/>
    <mergeCell ref="D3:I3"/>
    <mergeCell ref="B3:C3"/>
    <mergeCell ref="B14:C14"/>
    <mergeCell ref="B13:C13"/>
    <mergeCell ref="B8:C8"/>
    <mergeCell ref="B9:C9"/>
    <mergeCell ref="B11:C11"/>
    <mergeCell ref="B12:C12"/>
    <mergeCell ref="B10:C10"/>
  </mergeCells>
  <pageMargins left="0.70866141732283472" right="0.70866141732283472" top="1.299212598425197" bottom="0.74803149606299213" header="0.31496062992125984" footer="0.31496062992125984"/>
  <pageSetup orientation="landscape" r:id="rId1"/>
  <headerFooter>
    <oddHeader xml:space="preserve">&amp;L&amp;"-,Negrita"Invitación restringida No. xxxxxx&amp;"-,Normal"
Coordinación de Administración de Riesgos Institucionales
Dirección de Finanzas&amp;R&amp;G
</oddHeader>
  </headerFooter>
  <ignoredErrors>
    <ignoredError sqref="F8:F12 I8:I12 I14:I15 F14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Datos!$F$10:$F$12</xm:f>
          </x14:formula1>
          <xm:sqref>H8:H12</xm:sqref>
        </x14:dataValidation>
        <x14:dataValidation type="list" allowBlank="1" showInputMessage="1" showErrorMessage="1">
          <x14:formula1>
            <xm:f>Datos!$B$10:$B$12</xm:f>
          </x14:formula1>
          <xm:sqref>E8:E12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zoomScalePageLayoutView="85" workbookViewId="0">
      <selection activeCell="L9" sqref="L9"/>
    </sheetView>
  </sheetViews>
  <sheetFormatPr baseColWidth="10" defaultColWidth="11.5703125" defaultRowHeight="14.25" x14ac:dyDescent="0.2"/>
  <cols>
    <col min="1" max="1" width="4.140625" style="12" customWidth="1"/>
    <col min="2" max="7" width="22.7109375" style="12" customWidth="1"/>
    <col min="8" max="8" width="13.28515625" style="12" customWidth="1"/>
    <col min="9" max="9" width="10.140625" style="12" customWidth="1"/>
    <col min="10" max="16384" width="11.5703125" style="12"/>
  </cols>
  <sheetData>
    <row r="1" spans="1:11" s="83" customFormat="1" ht="25.15" customHeight="1" x14ac:dyDescent="0.4">
      <c r="A1" s="286" t="s">
        <v>187</v>
      </c>
      <c r="B1" s="286"/>
      <c r="C1" s="286"/>
      <c r="D1" s="286"/>
      <c r="E1" s="286"/>
      <c r="F1" s="286"/>
      <c r="G1" s="286"/>
      <c r="H1" s="286"/>
      <c r="I1" s="286"/>
      <c r="J1" s="142"/>
      <c r="K1" s="142"/>
    </row>
    <row r="2" spans="1:11" s="83" customFormat="1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11" s="83" customFormat="1" ht="25.15" customHeight="1" x14ac:dyDescent="0.25">
      <c r="A3" s="19"/>
      <c r="B3" s="285" t="s">
        <v>121</v>
      </c>
      <c r="C3" s="285"/>
      <c r="D3" s="284">
        <f>Presentación!B12</f>
        <v>0</v>
      </c>
      <c r="E3" s="284"/>
      <c r="F3" s="284"/>
      <c r="G3" s="284"/>
      <c r="H3" s="284"/>
      <c r="I3" s="284"/>
    </row>
    <row r="4" spans="1:11" s="83" customFormat="1" ht="40.15" customHeight="1" thickBot="1" x14ac:dyDescent="0.3">
      <c r="A4" s="138"/>
      <c r="B4" s="283" t="s">
        <v>157</v>
      </c>
      <c r="C4" s="283"/>
      <c r="D4" s="282" t="str">
        <f>+Presentación!$B$15</f>
        <v>-</v>
      </c>
      <c r="E4" s="282"/>
      <c r="F4" s="282"/>
      <c r="G4" s="282"/>
      <c r="H4" s="282"/>
      <c r="I4" s="282"/>
    </row>
    <row r="5" spans="1:11" s="83" customFormat="1" ht="25.15" customHeight="1" thickTop="1" thickBot="1" x14ac:dyDescent="0.3">
      <c r="A5" s="150"/>
      <c r="B5" s="151"/>
      <c r="C5" s="233"/>
      <c r="D5" s="233"/>
      <c r="E5" s="233"/>
      <c r="F5" s="233"/>
      <c r="G5" s="233"/>
      <c r="H5" s="233"/>
      <c r="I5" s="233"/>
      <c r="J5" s="152"/>
    </row>
    <row r="6" spans="1:11" ht="46.5" thickTop="1" thickBot="1" x14ac:dyDescent="0.25">
      <c r="A6" s="140"/>
      <c r="B6" s="145"/>
      <c r="C6" s="147" t="s">
        <v>8</v>
      </c>
      <c r="D6" s="147" t="s">
        <v>12</v>
      </c>
      <c r="E6" s="147" t="s">
        <v>13</v>
      </c>
      <c r="F6" s="147" t="s">
        <v>14</v>
      </c>
      <c r="G6" s="147" t="s">
        <v>15</v>
      </c>
      <c r="H6" s="145" t="s">
        <v>21</v>
      </c>
      <c r="I6" s="141" t="s">
        <v>35</v>
      </c>
    </row>
    <row r="7" spans="1:11" ht="34.9" customHeight="1" thickTop="1" x14ac:dyDescent="0.25">
      <c r="A7" s="30">
        <v>1</v>
      </c>
      <c r="B7" s="93" t="str">
        <f>VLOOKUP(A7,'Lista de participantes'!$A$8:$D$12,2,FALSE)</f>
        <v>Coordinador del proyecto</v>
      </c>
      <c r="C7" s="90"/>
      <c r="D7" s="90"/>
      <c r="E7" s="90"/>
      <c r="F7" s="90"/>
      <c r="G7" s="90"/>
      <c r="H7" s="31"/>
      <c r="I7" s="31"/>
    </row>
    <row r="8" spans="1:11" ht="90" customHeight="1" x14ac:dyDescent="0.2">
      <c r="A8" s="28"/>
      <c r="B8" s="92" t="s">
        <v>16</v>
      </c>
      <c r="C8" s="23"/>
      <c r="D8" s="24"/>
      <c r="E8" s="24"/>
      <c r="F8" s="24"/>
      <c r="G8" s="24"/>
      <c r="H8" s="25"/>
      <c r="I8" s="25"/>
    </row>
    <row r="9" spans="1:11" ht="30" customHeight="1" x14ac:dyDescent="0.2">
      <c r="A9" s="28"/>
      <c r="B9" s="92" t="s">
        <v>22</v>
      </c>
      <c r="C9" s="86"/>
      <c r="D9" s="87"/>
      <c r="E9" s="87"/>
      <c r="F9" s="87"/>
      <c r="G9" s="87"/>
      <c r="H9" s="26"/>
      <c r="I9" s="26"/>
    </row>
    <row r="10" spans="1:11" ht="30" customHeight="1" x14ac:dyDescent="0.25">
      <c r="A10" s="28"/>
      <c r="B10" s="92" t="s">
        <v>17</v>
      </c>
      <c r="C10" s="88"/>
      <c r="D10" s="89"/>
      <c r="E10" s="89"/>
      <c r="F10" s="89"/>
      <c r="G10" s="89"/>
      <c r="H10" s="29">
        <f>SUM(C10:G10)</f>
        <v>0</v>
      </c>
      <c r="I10" s="29">
        <f>IFERROR(VLOOKUP(H10,'Evaluación CP'!$A$4:$E$9,5,FALSE),IFERROR(VLOOKUP(H10,'Evaluación CP'!$B$4:$E$9,4,FALSE),IFERROR(VLOOKUP(H10,'Evaluación CP'!$C$4:$E$9,3,FALSE),IF(H10&gt;15,'Evaluación CP'!$E$4,0))))</f>
        <v>0</v>
      </c>
    </row>
    <row r="11" spans="1:11" ht="34.9" customHeight="1" x14ac:dyDescent="0.2">
      <c r="A11" s="30">
        <v>2</v>
      </c>
      <c r="B11" s="93" t="str">
        <f>VLOOKUP(A11,'Lista de participantes'!$A$8:$D$12,2,FALSE)</f>
        <v>Partcipante 1</v>
      </c>
      <c r="C11" s="90"/>
      <c r="D11" s="90"/>
      <c r="E11" s="90"/>
      <c r="F11" s="90"/>
      <c r="G11" s="90"/>
      <c r="H11" s="31"/>
      <c r="I11" s="31"/>
    </row>
    <row r="12" spans="1:11" s="13" customFormat="1" ht="90" customHeight="1" x14ac:dyDescent="0.25">
      <c r="A12" s="32"/>
      <c r="B12" s="92" t="s">
        <v>16</v>
      </c>
      <c r="C12" s="91"/>
      <c r="D12" s="91"/>
      <c r="E12" s="91"/>
      <c r="F12" s="91"/>
      <c r="G12" s="91"/>
      <c r="H12" s="32"/>
      <c r="I12" s="32"/>
    </row>
    <row r="13" spans="1:11" s="13" customFormat="1" ht="30" customHeight="1" x14ac:dyDescent="0.25">
      <c r="A13" s="32"/>
      <c r="B13" s="92" t="s">
        <v>22</v>
      </c>
      <c r="C13" s="92"/>
      <c r="D13" s="92"/>
      <c r="E13" s="92"/>
      <c r="F13" s="92"/>
      <c r="G13" s="92"/>
      <c r="H13" s="32"/>
      <c r="I13" s="32"/>
    </row>
    <row r="14" spans="1:11" s="13" customFormat="1" ht="30" customHeight="1" x14ac:dyDescent="0.25">
      <c r="A14" s="32"/>
      <c r="B14" s="92" t="s">
        <v>17</v>
      </c>
      <c r="C14" s="88"/>
      <c r="D14" s="89"/>
      <c r="E14" s="89"/>
      <c r="F14" s="89"/>
      <c r="G14" s="89"/>
      <c r="H14" s="34">
        <f>SUM(C14:G14)</f>
        <v>0</v>
      </c>
      <c r="I14" s="34">
        <f>IFERROR(VLOOKUP(H14,'Evaluación CP'!$A$14:$E$19,5,FALSE),IFERROR(VLOOKUP(H14,'Evaluación CP'!$B$14:$E$19,4,FALSE),IF(H14&gt;10,'Evaluación CP'!$E$14,0)))</f>
        <v>0</v>
      </c>
    </row>
    <row r="15" spans="1:11" ht="34.9" customHeight="1" x14ac:dyDescent="0.2">
      <c r="A15" s="35">
        <v>3</v>
      </c>
      <c r="B15" s="94" t="str">
        <f>VLOOKUP(A15,'Lista de participantes'!$A$8:$D$12,2,FALSE)</f>
        <v>Participante 2</v>
      </c>
      <c r="C15" s="87"/>
      <c r="D15" s="87"/>
      <c r="E15" s="87"/>
      <c r="F15" s="87"/>
      <c r="G15" s="87"/>
      <c r="H15" s="26"/>
      <c r="I15" s="26"/>
    </row>
    <row r="16" spans="1:11" ht="90" customHeight="1" x14ac:dyDescent="0.2">
      <c r="A16" s="36"/>
      <c r="B16" s="92" t="s">
        <v>16</v>
      </c>
      <c r="C16" s="37"/>
      <c r="D16" s="37"/>
      <c r="E16" s="37"/>
      <c r="F16" s="37"/>
      <c r="G16" s="37"/>
      <c r="H16" s="26"/>
      <c r="I16" s="26"/>
    </row>
    <row r="17" spans="1:9" ht="30" customHeight="1" x14ac:dyDescent="0.2">
      <c r="A17" s="36"/>
      <c r="B17" s="92" t="s">
        <v>22</v>
      </c>
      <c r="C17" s="87"/>
      <c r="D17" s="87"/>
      <c r="E17" s="87"/>
      <c r="F17" s="87"/>
      <c r="G17" s="87"/>
      <c r="H17" s="26"/>
      <c r="I17" s="26"/>
    </row>
    <row r="18" spans="1:9" ht="30" customHeight="1" x14ac:dyDescent="0.25">
      <c r="A18" s="36"/>
      <c r="B18" s="92" t="s">
        <v>17</v>
      </c>
      <c r="C18" s="26"/>
      <c r="D18" s="26"/>
      <c r="E18" s="26"/>
      <c r="F18" s="26"/>
      <c r="G18" s="26"/>
      <c r="H18" s="34">
        <f>SUM(C18:G18)</f>
        <v>0</v>
      </c>
      <c r="I18" s="34">
        <f>IFERROR(VLOOKUP(H18,'Evaluación CP'!$A$14:$E$19,5,FALSE),IFERROR(VLOOKUP(H18,'Evaluación CP'!$B$14:$E$19,4,FALSE),IF(H18&gt;10,'Evaluación CP'!$E$14,0)))</f>
        <v>0</v>
      </c>
    </row>
    <row r="19" spans="1:9" ht="34.9" customHeight="1" x14ac:dyDescent="0.2">
      <c r="A19" s="35">
        <v>4</v>
      </c>
      <c r="B19" s="94" t="str">
        <f>VLOOKUP(A19,'Lista de participantes'!$A$8:$D$12,2,FALSE)</f>
        <v>Participante 3</v>
      </c>
      <c r="C19" s="26"/>
      <c r="D19" s="26"/>
      <c r="E19" s="26"/>
      <c r="F19" s="26"/>
      <c r="G19" s="26"/>
      <c r="H19" s="26"/>
      <c r="I19" s="26"/>
    </row>
    <row r="20" spans="1:9" ht="90" customHeight="1" x14ac:dyDescent="0.2">
      <c r="A20" s="36"/>
      <c r="B20" s="92" t="s">
        <v>16</v>
      </c>
      <c r="C20" s="37"/>
      <c r="D20" s="37"/>
      <c r="E20" s="37"/>
      <c r="F20" s="37"/>
      <c r="G20" s="37"/>
      <c r="H20" s="26"/>
      <c r="I20" s="26"/>
    </row>
    <row r="21" spans="1:9" ht="30" customHeight="1" x14ac:dyDescent="0.2">
      <c r="A21" s="36"/>
      <c r="B21" s="92" t="s">
        <v>22</v>
      </c>
      <c r="C21" s="26"/>
      <c r="D21" s="26"/>
      <c r="E21" s="26"/>
      <c r="F21" s="26"/>
      <c r="G21" s="26"/>
      <c r="H21" s="26"/>
      <c r="I21" s="26"/>
    </row>
    <row r="22" spans="1:9" ht="30" customHeight="1" x14ac:dyDescent="0.25">
      <c r="A22" s="36"/>
      <c r="B22" s="92" t="s">
        <v>17</v>
      </c>
      <c r="C22" s="26"/>
      <c r="D22" s="26"/>
      <c r="E22" s="26"/>
      <c r="F22" s="26"/>
      <c r="G22" s="26"/>
      <c r="H22" s="34">
        <f>SUM(C22:G22)</f>
        <v>0</v>
      </c>
      <c r="I22" s="34">
        <f>IFERROR(VLOOKUP(H22,'Evaluación CP'!$A$14:$E$19,5,FALSE),IFERROR(VLOOKUP(H22,'Evaluación CP'!$B$14:$E$19,4,FALSE),IF(H22&gt;10,'Evaluación CP'!$E$14,0)))</f>
        <v>0</v>
      </c>
    </row>
    <row r="23" spans="1:9" ht="34.9" customHeight="1" x14ac:dyDescent="0.2">
      <c r="A23" s="35">
        <v>5</v>
      </c>
      <c r="B23" s="94" t="str">
        <f>VLOOKUP(A23,'Lista de participantes'!$A$8:$D$12,2,FALSE)</f>
        <v>Participante 4</v>
      </c>
      <c r="C23" s="26"/>
      <c r="D23" s="26"/>
      <c r="E23" s="26"/>
      <c r="F23" s="26"/>
      <c r="G23" s="26"/>
      <c r="H23" s="26"/>
      <c r="I23" s="26"/>
    </row>
    <row r="24" spans="1:9" ht="90" customHeight="1" x14ac:dyDescent="0.2">
      <c r="A24" s="36"/>
      <c r="B24" s="92" t="s">
        <v>16</v>
      </c>
      <c r="C24" s="37"/>
      <c r="D24" s="37"/>
      <c r="E24" s="37"/>
      <c r="F24" s="37"/>
      <c r="G24" s="37"/>
      <c r="H24" s="26"/>
      <c r="I24" s="26"/>
    </row>
    <row r="25" spans="1:9" ht="30" customHeight="1" x14ac:dyDescent="0.2">
      <c r="A25" s="36"/>
      <c r="B25" s="92" t="s">
        <v>22</v>
      </c>
      <c r="C25" s="26"/>
      <c r="D25" s="26"/>
      <c r="E25" s="26"/>
      <c r="F25" s="26"/>
      <c r="G25" s="26"/>
      <c r="H25" s="26"/>
      <c r="I25" s="26"/>
    </row>
    <row r="26" spans="1:9" ht="30" customHeight="1" x14ac:dyDescent="0.25">
      <c r="A26" s="36"/>
      <c r="B26" s="92" t="s">
        <v>17</v>
      </c>
      <c r="C26" s="26"/>
      <c r="D26" s="26"/>
      <c r="E26" s="26"/>
      <c r="F26" s="26"/>
      <c r="G26" s="26"/>
      <c r="H26" s="34">
        <f>SUM(C26:G26)</f>
        <v>0</v>
      </c>
      <c r="I26" s="34">
        <f>IFERROR(VLOOKUP(H26,'Evaluación CP'!$A$14:$E$19,5,FALSE),IFERROR(VLOOKUP(H26,'Evaluación CP'!$B$14:$E$19,4,FALSE),IF(H26&gt;10,'Evaluación CP'!$E$14,0)))</f>
        <v>0</v>
      </c>
    </row>
    <row r="27" spans="1:9" ht="25.15" customHeight="1" x14ac:dyDescent="0.2">
      <c r="A27" s="38"/>
      <c r="B27" s="38"/>
      <c r="C27" s="38"/>
      <c r="D27" s="38"/>
      <c r="E27" s="38"/>
      <c r="F27" s="39"/>
      <c r="G27" s="95" t="s">
        <v>35</v>
      </c>
      <c r="H27" s="96"/>
      <c r="I27" s="40">
        <f>+I10+I14+I18+I22+I26</f>
        <v>0</v>
      </c>
    </row>
    <row r="29" spans="1:9" ht="15" x14ac:dyDescent="0.2">
      <c r="B29" s="195"/>
    </row>
    <row r="30" spans="1:9" ht="15" x14ac:dyDescent="0.25">
      <c r="A30" s="14" t="s">
        <v>20</v>
      </c>
    </row>
    <row r="31" spans="1:9" ht="15.75" thickBot="1" x14ac:dyDescent="0.3">
      <c r="A31" s="14"/>
    </row>
    <row r="32" spans="1:9" ht="45.6" customHeight="1" thickTop="1" thickBot="1" x14ac:dyDescent="0.25">
      <c r="A32" s="98" t="s">
        <v>5</v>
      </c>
      <c r="B32" s="97" t="s">
        <v>9</v>
      </c>
      <c r="C32" s="97" t="s">
        <v>8</v>
      </c>
      <c r="D32" s="97" t="s">
        <v>12</v>
      </c>
      <c r="E32" s="97" t="s">
        <v>13</v>
      </c>
      <c r="F32" s="97" t="s">
        <v>14</v>
      </c>
      <c r="G32" s="97" t="s">
        <v>15</v>
      </c>
      <c r="H32" s="144" t="s">
        <v>21</v>
      </c>
    </row>
    <row r="33" spans="1:8" ht="28.15" customHeight="1" thickTop="1" x14ac:dyDescent="0.2">
      <c r="A33" s="148">
        <v>1</v>
      </c>
      <c r="B33" s="155" t="str">
        <f>VLOOKUP(A33,'Lista de participantes'!$A$8:$D$12,2,FALSE)</f>
        <v>Coordinador del proyecto</v>
      </c>
      <c r="C33" s="99" t="s">
        <v>117</v>
      </c>
      <c r="D33" s="99" t="s">
        <v>117</v>
      </c>
      <c r="E33" s="27"/>
      <c r="F33" s="27"/>
      <c r="G33" s="27"/>
      <c r="H33" s="27"/>
    </row>
    <row r="34" spans="1:8" ht="79.900000000000006" customHeight="1" x14ac:dyDescent="0.2">
      <c r="A34" s="28"/>
      <c r="B34" s="23" t="s">
        <v>16</v>
      </c>
      <c r="C34" s="23" t="s">
        <v>18</v>
      </c>
      <c r="D34" s="24" t="s">
        <v>23</v>
      </c>
      <c r="E34" s="24"/>
      <c r="F34" s="24"/>
      <c r="G34" s="24"/>
      <c r="H34" s="25"/>
    </row>
    <row r="35" spans="1:8" ht="28.5" x14ac:dyDescent="0.2">
      <c r="A35" s="28"/>
      <c r="B35" s="86" t="s">
        <v>22</v>
      </c>
      <c r="C35" s="86" t="s">
        <v>19</v>
      </c>
      <c r="D35" s="87">
        <v>2014</v>
      </c>
      <c r="E35" s="26"/>
      <c r="F35" s="26"/>
      <c r="G35" s="26"/>
      <c r="H35" s="26"/>
    </row>
    <row r="36" spans="1:8" ht="15" x14ac:dyDescent="0.25">
      <c r="A36" s="41"/>
      <c r="B36" s="42" t="s">
        <v>17</v>
      </c>
      <c r="C36" s="100">
        <v>2</v>
      </c>
      <c r="D36" s="101">
        <v>1</v>
      </c>
      <c r="E36" s="43"/>
      <c r="F36" s="43"/>
      <c r="G36" s="43"/>
      <c r="H36" s="44">
        <f>SUM(C36:G36)</f>
        <v>3</v>
      </c>
    </row>
  </sheetData>
  <sheetProtection password="DC8B" sheet="1" objects="1" scenarios="1" formatCells="0" formatColumns="0" formatRows="0" insertColumns="0" insertRows="0" insertHyperlinks="0" deleteColumns="0" deleteRows="0" selectLockedCells="1" sort="0" autoFilter="0" pivotTables="0"/>
  <mergeCells count="5">
    <mergeCell ref="A1:I1"/>
    <mergeCell ref="D3:I3"/>
    <mergeCell ref="D4:I4"/>
    <mergeCell ref="B3:C3"/>
    <mergeCell ref="B4:C4"/>
  </mergeCells>
  <printOptions horizontalCentered="1"/>
  <pageMargins left="0.23622047244094491" right="0.23622047244094491" top="0.78740157480314965" bottom="0.59055118110236227" header="0.31496062992125984" footer="0.31496062992125984"/>
  <pageSetup scale="53" pageOrder="overThenDown" orientation="portrait" r:id="rId1"/>
  <headerFooter>
    <oddHeader>&amp;LInvitación restringida No. xxxxxx
Coordinación de Administración de Riesgos Institucionales
Dirección de Finanzas&amp;R&amp;G</oddHeader>
    <oddFooter>&amp;LCédula de experiencia de recursos humanos&amp;R&amp;P/&amp;N</oddFooter>
  </headerFooter>
  <rowBreaks count="1" manualBreakCount="1">
    <brk id="18" max="8" man="1"/>
  </rowBreaks>
  <ignoredErrors>
    <ignoredError sqref="I10 I14 I18 I22 I26 H10:H26 H36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158"/>
  <sheetViews>
    <sheetView topLeftCell="B1" zoomScaleNormal="100" workbookViewId="0">
      <selection activeCell="K10" sqref="K10"/>
    </sheetView>
  </sheetViews>
  <sheetFormatPr baseColWidth="10" defaultColWidth="11.5703125" defaultRowHeight="14.25" x14ac:dyDescent="0.2"/>
  <cols>
    <col min="1" max="1" width="4.28515625" style="12" customWidth="1"/>
    <col min="2" max="2" width="32.7109375" style="104" customWidth="1"/>
    <col min="3" max="5" width="32.7109375" style="12" customWidth="1"/>
    <col min="6" max="6" width="9.28515625" style="12" customWidth="1"/>
    <col min="7" max="16384" width="11.5703125" style="12"/>
  </cols>
  <sheetData>
    <row r="1" spans="1:6" ht="25.9" customHeight="1" thickTop="1" x14ac:dyDescent="0.2">
      <c r="A1" s="277" t="s">
        <v>158</v>
      </c>
      <c r="B1" s="277"/>
      <c r="C1" s="277"/>
      <c r="D1" s="277"/>
      <c r="E1" s="277"/>
      <c r="F1" s="277"/>
    </row>
    <row r="2" spans="1:6" ht="17.45" x14ac:dyDescent="0.3">
      <c r="A2" s="168"/>
      <c r="B2" s="168"/>
      <c r="C2" s="168"/>
      <c r="D2" s="168"/>
      <c r="E2" s="168"/>
      <c r="F2" s="168"/>
    </row>
    <row r="3" spans="1:6" ht="27.75" customHeight="1" x14ac:dyDescent="0.25">
      <c r="A3" s="18"/>
      <c r="B3" s="143" t="s">
        <v>121</v>
      </c>
      <c r="C3" s="284">
        <f>Presentación!B12</f>
        <v>0</v>
      </c>
      <c r="D3" s="284"/>
      <c r="E3" s="284"/>
      <c r="F3" s="284"/>
    </row>
    <row r="4" spans="1:6" ht="49.9" customHeight="1" thickBot="1" x14ac:dyDescent="0.3">
      <c r="A4" s="19"/>
      <c r="B4" s="143" t="s">
        <v>1</v>
      </c>
      <c r="C4" s="284" t="str">
        <f>+Presentación!B15</f>
        <v>-</v>
      </c>
      <c r="D4" s="284"/>
      <c r="E4" s="284"/>
      <c r="F4" s="284"/>
    </row>
    <row r="5" spans="1:6" ht="15" customHeight="1" thickTop="1" thickBot="1" x14ac:dyDescent="0.3">
      <c r="A5" s="165"/>
      <c r="B5" s="166"/>
      <c r="C5" s="235"/>
      <c r="D5" s="235"/>
      <c r="E5" s="235"/>
      <c r="F5" s="235"/>
    </row>
    <row r="6" spans="1:6" ht="49.5" customHeight="1" thickTop="1" thickBot="1" x14ac:dyDescent="0.3">
      <c r="A6" s="97" t="s">
        <v>5</v>
      </c>
      <c r="B6" s="103" t="s">
        <v>9</v>
      </c>
      <c r="C6" s="146" t="s">
        <v>45</v>
      </c>
      <c r="D6" s="146" t="s">
        <v>46</v>
      </c>
      <c r="E6" s="146" t="s">
        <v>47</v>
      </c>
      <c r="F6" s="144" t="s">
        <v>98</v>
      </c>
    </row>
    <row r="7" spans="1:6" ht="31.9" customHeight="1" thickTop="1" x14ac:dyDescent="0.2">
      <c r="A7" s="290">
        <v>1</v>
      </c>
      <c r="B7" s="236" t="str">
        <f>VLOOKUP(A7,'Lista de participantes'!$A$8:$D$12,2,FALSE)</f>
        <v>Coordinador del proyecto</v>
      </c>
      <c r="C7" s="45"/>
      <c r="D7" s="45"/>
      <c r="E7" s="45"/>
      <c r="F7" s="45"/>
    </row>
    <row r="8" spans="1:6" ht="25.15" customHeight="1" x14ac:dyDescent="0.2">
      <c r="A8" s="288"/>
      <c r="B8" s="92" t="s">
        <v>53</v>
      </c>
      <c r="C8" s="35" t="s">
        <v>119</v>
      </c>
      <c r="D8" s="35" t="s">
        <v>119</v>
      </c>
      <c r="E8" s="35" t="s">
        <v>119</v>
      </c>
      <c r="F8" s="26"/>
    </row>
    <row r="9" spans="1:6" ht="40.15" customHeight="1" x14ac:dyDescent="0.2">
      <c r="A9" s="288"/>
      <c r="B9" s="92" t="s">
        <v>48</v>
      </c>
      <c r="C9" s="37"/>
      <c r="D9" s="37"/>
      <c r="E9" s="37"/>
      <c r="F9" s="26"/>
    </row>
    <row r="10" spans="1:6" ht="40.15" customHeight="1" x14ac:dyDescent="0.2">
      <c r="A10" s="288"/>
      <c r="B10" s="92" t="s">
        <v>118</v>
      </c>
      <c r="C10" s="26"/>
      <c r="D10" s="26"/>
      <c r="E10" s="26"/>
      <c r="F10" s="26"/>
    </row>
    <row r="11" spans="1:6" ht="25.15" customHeight="1" thickBot="1" x14ac:dyDescent="0.3">
      <c r="A11" s="289"/>
      <c r="B11" s="237" t="s">
        <v>28</v>
      </c>
      <c r="C11" s="73">
        <f>VLOOKUP(C8,Datos!$B$3:$C$6,2,FALSE)</f>
        <v>0</v>
      </c>
      <c r="D11" s="73">
        <f>VLOOKUP(D8,Datos!$B$3:$C$6,2,FALSE)</f>
        <v>0</v>
      </c>
      <c r="E11" s="73">
        <f>VLOOKUP(E8,Datos!$B$3:$C$6,2,FALSE)</f>
        <v>0</v>
      </c>
      <c r="F11" s="73">
        <f>SUM(C11:E11)</f>
        <v>0</v>
      </c>
    </row>
    <row r="12" spans="1:6" ht="31.9" customHeight="1" x14ac:dyDescent="0.2">
      <c r="A12" s="287">
        <v>2</v>
      </c>
      <c r="B12" s="238" t="str">
        <f>VLOOKUP(A12,'Lista de participantes'!$A$8:$D$12,2,FALSE)</f>
        <v>Partcipante 1</v>
      </c>
      <c r="C12" s="46"/>
      <c r="D12" s="46"/>
      <c r="E12" s="46"/>
      <c r="F12" s="46"/>
    </row>
    <row r="13" spans="1:6" ht="25.15" customHeight="1" x14ac:dyDescent="0.2">
      <c r="A13" s="288"/>
      <c r="B13" s="92" t="s">
        <v>53</v>
      </c>
      <c r="C13" s="35" t="s">
        <v>119</v>
      </c>
      <c r="D13" s="35" t="s">
        <v>119</v>
      </c>
      <c r="E13" s="35" t="s">
        <v>119</v>
      </c>
      <c r="F13" s="26"/>
    </row>
    <row r="14" spans="1:6" s="13" customFormat="1" ht="40.15" customHeight="1" x14ac:dyDescent="0.25">
      <c r="A14" s="288"/>
      <c r="B14" s="92" t="s">
        <v>48</v>
      </c>
      <c r="C14" s="33"/>
      <c r="D14" s="33"/>
      <c r="E14" s="33"/>
      <c r="F14" s="32"/>
    </row>
    <row r="15" spans="1:6" s="13" customFormat="1" ht="40.15" customHeight="1" x14ac:dyDescent="0.25">
      <c r="A15" s="288"/>
      <c r="B15" s="92" t="s">
        <v>118</v>
      </c>
      <c r="C15" s="32"/>
      <c r="D15" s="32"/>
      <c r="E15" s="32"/>
      <c r="F15" s="32"/>
    </row>
    <row r="16" spans="1:6" s="13" customFormat="1" ht="25.15" customHeight="1" thickBot="1" x14ac:dyDescent="0.3">
      <c r="A16" s="289"/>
      <c r="B16" s="237" t="s">
        <v>28</v>
      </c>
      <c r="C16" s="73">
        <f>VLOOKUP(C13,Datos!$B$3:$C$6,2,FALSE)</f>
        <v>0</v>
      </c>
      <c r="D16" s="73">
        <f>VLOOKUP(D13,Datos!$B$3:$C$6,2,FALSE)</f>
        <v>0</v>
      </c>
      <c r="E16" s="73">
        <f>VLOOKUP(E13,Datos!$B$3:$C$6,2,FALSE)</f>
        <v>0</v>
      </c>
      <c r="F16" s="73">
        <f>SUM(C16:E16)</f>
        <v>0</v>
      </c>
    </row>
    <row r="17" spans="1:94" ht="31.9" customHeight="1" x14ac:dyDescent="0.2">
      <c r="A17" s="287">
        <v>3</v>
      </c>
      <c r="B17" s="238" t="str">
        <f>VLOOKUP(A17,'Lista de participantes'!$A$8:$D$12,2,FALSE)</f>
        <v>Participante 2</v>
      </c>
      <c r="C17" s="46"/>
      <c r="D17" s="46"/>
      <c r="E17" s="46"/>
      <c r="F17" s="46"/>
    </row>
    <row r="18" spans="1:94" ht="25.15" customHeight="1" x14ac:dyDescent="0.2">
      <c r="A18" s="288"/>
      <c r="B18" s="92" t="s">
        <v>53</v>
      </c>
      <c r="C18" s="35" t="s">
        <v>119</v>
      </c>
      <c r="D18" s="35" t="s">
        <v>119</v>
      </c>
      <c r="E18" s="35" t="s">
        <v>119</v>
      </c>
      <c r="F18" s="26"/>
      <c r="CP18" s="12">
        <v>1</v>
      </c>
    </row>
    <row r="19" spans="1:94" ht="40.15" customHeight="1" x14ac:dyDescent="0.2">
      <c r="A19" s="288"/>
      <c r="B19" s="92" t="s">
        <v>48</v>
      </c>
      <c r="C19" s="33"/>
      <c r="D19" s="33"/>
      <c r="E19" s="33"/>
      <c r="F19" s="32"/>
    </row>
    <row r="20" spans="1:94" ht="40.15" customHeight="1" x14ac:dyDescent="0.2">
      <c r="A20" s="288"/>
      <c r="B20" s="92" t="s">
        <v>118</v>
      </c>
      <c r="C20" s="32"/>
      <c r="D20" s="32"/>
      <c r="E20" s="32"/>
      <c r="F20" s="32"/>
    </row>
    <row r="21" spans="1:94" ht="25.15" customHeight="1" thickBot="1" x14ac:dyDescent="0.3">
      <c r="A21" s="289"/>
      <c r="B21" s="237" t="s">
        <v>28</v>
      </c>
      <c r="C21" s="73">
        <f>VLOOKUP(C18,Datos!$B$3:$C$6,2,FALSE)</f>
        <v>0</v>
      </c>
      <c r="D21" s="73">
        <f>VLOOKUP(D18,Datos!$B$3:$C$6,2,FALSE)</f>
        <v>0</v>
      </c>
      <c r="E21" s="73">
        <f>VLOOKUP(E18,Datos!$B$3:$C$6,2,FALSE)</f>
        <v>0</v>
      </c>
      <c r="F21" s="73">
        <f>SUM(C21:E21)</f>
        <v>0</v>
      </c>
    </row>
    <row r="22" spans="1:94" ht="31.9" customHeight="1" x14ac:dyDescent="0.2">
      <c r="A22" s="287">
        <v>4</v>
      </c>
      <c r="B22" s="238" t="str">
        <f>VLOOKUP(A22,'Lista de participantes'!$A$8:$D$12,2,FALSE)</f>
        <v>Participante 3</v>
      </c>
      <c r="C22" s="46"/>
      <c r="D22" s="46"/>
      <c r="E22" s="46"/>
      <c r="F22" s="46"/>
    </row>
    <row r="23" spans="1:94" ht="25.15" customHeight="1" x14ac:dyDescent="0.2">
      <c r="A23" s="288"/>
      <c r="B23" s="92" t="s">
        <v>53</v>
      </c>
      <c r="C23" s="35" t="s">
        <v>119</v>
      </c>
      <c r="D23" s="35" t="s">
        <v>119</v>
      </c>
      <c r="E23" s="35" t="s">
        <v>119</v>
      </c>
      <c r="F23" s="26"/>
    </row>
    <row r="24" spans="1:94" ht="40.15" customHeight="1" x14ac:dyDescent="0.2">
      <c r="A24" s="288"/>
      <c r="B24" s="92" t="s">
        <v>48</v>
      </c>
      <c r="C24" s="33"/>
      <c r="D24" s="33"/>
      <c r="E24" s="33"/>
      <c r="F24" s="32"/>
    </row>
    <row r="25" spans="1:94" ht="40.15" customHeight="1" x14ac:dyDescent="0.2">
      <c r="A25" s="288"/>
      <c r="B25" s="92" t="s">
        <v>118</v>
      </c>
      <c r="C25" s="32"/>
      <c r="D25" s="32"/>
      <c r="E25" s="32"/>
      <c r="F25" s="32"/>
    </row>
    <row r="26" spans="1:94" ht="25.15" customHeight="1" thickBot="1" x14ac:dyDescent="0.3">
      <c r="A26" s="289"/>
      <c r="B26" s="237" t="s">
        <v>28</v>
      </c>
      <c r="C26" s="73">
        <f>VLOOKUP(C23,Datos!$B$3:$C$6,2,FALSE)</f>
        <v>0</v>
      </c>
      <c r="D26" s="73">
        <f>VLOOKUP(D23,Datos!$B$3:$C$6,2,FALSE)</f>
        <v>0</v>
      </c>
      <c r="E26" s="73">
        <f>VLOOKUP(E23,Datos!$B$3:$C$6,2,FALSE)</f>
        <v>0</v>
      </c>
      <c r="F26" s="73">
        <f>SUM(C26:E26)</f>
        <v>0</v>
      </c>
    </row>
    <row r="27" spans="1:94" ht="31.9" customHeight="1" x14ac:dyDescent="0.2">
      <c r="A27" s="287">
        <v>5</v>
      </c>
      <c r="B27" s="238" t="str">
        <f>VLOOKUP(A27,'Lista de participantes'!$A$8:$D$12,2,FALSE)</f>
        <v>Participante 4</v>
      </c>
      <c r="C27" s="46"/>
      <c r="D27" s="46"/>
      <c r="E27" s="46"/>
      <c r="F27" s="46"/>
    </row>
    <row r="28" spans="1:94" ht="25.15" customHeight="1" x14ac:dyDescent="0.2">
      <c r="A28" s="288"/>
      <c r="B28" s="92" t="s">
        <v>53</v>
      </c>
      <c r="C28" s="35" t="s">
        <v>119</v>
      </c>
      <c r="D28" s="35" t="s">
        <v>119</v>
      </c>
      <c r="E28" s="35" t="s">
        <v>119</v>
      </c>
      <c r="F28" s="26"/>
    </row>
    <row r="29" spans="1:94" ht="40.15" customHeight="1" x14ac:dyDescent="0.2">
      <c r="A29" s="288"/>
      <c r="B29" s="92" t="s">
        <v>48</v>
      </c>
      <c r="C29" s="33"/>
      <c r="D29" s="33"/>
      <c r="E29" s="33"/>
      <c r="F29" s="32"/>
    </row>
    <row r="30" spans="1:94" ht="40.15" customHeight="1" x14ac:dyDescent="0.2">
      <c r="A30" s="288"/>
      <c r="B30" s="92" t="s">
        <v>118</v>
      </c>
      <c r="C30" s="32"/>
      <c r="D30" s="32"/>
      <c r="E30" s="32"/>
      <c r="F30" s="32"/>
    </row>
    <row r="31" spans="1:94" ht="25.15" customHeight="1" thickBot="1" x14ac:dyDescent="0.3">
      <c r="A31" s="289"/>
      <c r="B31" s="237" t="s">
        <v>28</v>
      </c>
      <c r="C31" s="73">
        <f>VLOOKUP(C28,Datos!$B$3:$C$6,2,FALSE)</f>
        <v>0</v>
      </c>
      <c r="D31" s="73">
        <f>VLOOKUP(D28,Datos!$B$3:$C$6,2,FALSE)</f>
        <v>0</v>
      </c>
      <c r="E31" s="73">
        <f>VLOOKUP(E28,Datos!$B$3:$C$6,2,FALSE)</f>
        <v>0</v>
      </c>
      <c r="F31" s="73">
        <f>SUM(C31:E31)</f>
        <v>0</v>
      </c>
    </row>
    <row r="32" spans="1:94" ht="24" customHeight="1" thickBot="1" x14ac:dyDescent="0.3">
      <c r="E32" s="237" t="s">
        <v>138</v>
      </c>
      <c r="F32" s="234">
        <f>SUM(F11+F16+F21+F26+F31)</f>
        <v>0</v>
      </c>
    </row>
    <row r="38" s="184" customFormat="1" ht="15" x14ac:dyDescent="0.25"/>
    <row r="39" s="184" customFormat="1" ht="15" x14ac:dyDescent="0.25"/>
    <row r="40" s="184" customFormat="1" ht="15" x14ac:dyDescent="0.25"/>
    <row r="41" s="184" customFormat="1" ht="15" x14ac:dyDescent="0.25"/>
    <row r="42" s="184" customFormat="1" ht="15" x14ac:dyDescent="0.25"/>
    <row r="43" s="184" customFormat="1" ht="15" x14ac:dyDescent="0.25"/>
    <row r="44" s="184" customFormat="1" ht="15" x14ac:dyDescent="0.25"/>
    <row r="45" s="184" customFormat="1" ht="15" x14ac:dyDescent="0.25"/>
    <row r="46" s="184" customFormat="1" ht="15" x14ac:dyDescent="0.25"/>
    <row r="47" s="184" customFormat="1" ht="15" x14ac:dyDescent="0.25"/>
    <row r="48" s="184" customFormat="1" ht="15" x14ac:dyDescent="0.25"/>
    <row r="49" s="184" customFormat="1" ht="15" x14ac:dyDescent="0.25"/>
    <row r="50" s="184" customFormat="1" ht="15" x14ac:dyDescent="0.25"/>
    <row r="51" s="184" customFormat="1" ht="15" x14ac:dyDescent="0.25"/>
    <row r="52" s="184" customFormat="1" ht="15" x14ac:dyDescent="0.25"/>
    <row r="53" s="184" customFormat="1" ht="15" x14ac:dyDescent="0.25"/>
    <row r="54" s="184" customFormat="1" ht="15" x14ac:dyDescent="0.25"/>
    <row r="55" s="184" customFormat="1" ht="15" x14ac:dyDescent="0.25"/>
    <row r="56" s="184" customFormat="1" ht="15" x14ac:dyDescent="0.25"/>
    <row r="57" s="184" customFormat="1" ht="15" x14ac:dyDescent="0.25"/>
    <row r="58" s="184" customFormat="1" ht="15" x14ac:dyDescent="0.25"/>
    <row r="59" s="184" customFormat="1" ht="15" x14ac:dyDescent="0.25"/>
    <row r="60" s="184" customFormat="1" ht="15" x14ac:dyDescent="0.25"/>
    <row r="61" s="184" customFormat="1" ht="15" x14ac:dyDescent="0.25"/>
    <row r="62" s="184" customFormat="1" ht="15" x14ac:dyDescent="0.25"/>
    <row r="63" s="184" customFormat="1" ht="15" x14ac:dyDescent="0.25"/>
    <row r="64" s="184" customFormat="1" ht="15" x14ac:dyDescent="0.25"/>
    <row r="65" s="184" customFormat="1" ht="15" x14ac:dyDescent="0.25"/>
    <row r="66" s="184" customFormat="1" ht="15" x14ac:dyDescent="0.25"/>
    <row r="67" s="184" customFormat="1" ht="15" x14ac:dyDescent="0.25"/>
    <row r="68" s="184" customFormat="1" ht="15" x14ac:dyDescent="0.25"/>
    <row r="69" s="184" customFormat="1" ht="15" x14ac:dyDescent="0.25"/>
    <row r="70" s="184" customFormat="1" ht="15" x14ac:dyDescent="0.25"/>
    <row r="71" s="184" customFormat="1" ht="15" x14ac:dyDescent="0.25"/>
    <row r="72" s="184" customFormat="1" ht="15" x14ac:dyDescent="0.25"/>
    <row r="73" s="184" customFormat="1" ht="15" x14ac:dyDescent="0.25"/>
    <row r="74" s="184" customFormat="1" ht="15" x14ac:dyDescent="0.25"/>
    <row r="75" s="184" customFormat="1" ht="15" x14ac:dyDescent="0.25"/>
    <row r="76" s="184" customFormat="1" ht="15" x14ac:dyDescent="0.25"/>
    <row r="77" s="184" customFormat="1" ht="15" x14ac:dyDescent="0.25"/>
    <row r="78" s="184" customFormat="1" ht="15" x14ac:dyDescent="0.25"/>
    <row r="79" s="184" customFormat="1" ht="15" x14ac:dyDescent="0.25"/>
    <row r="80" s="184" customFormat="1" ht="15" x14ac:dyDescent="0.25"/>
    <row r="81" s="184" customFormat="1" ht="15" x14ac:dyDescent="0.25"/>
    <row r="82" s="184" customFormat="1" ht="15" x14ac:dyDescent="0.25"/>
    <row r="83" s="184" customFormat="1" ht="15" x14ac:dyDescent="0.25"/>
    <row r="84" s="184" customFormat="1" ht="15" x14ac:dyDescent="0.25"/>
    <row r="85" s="184" customFormat="1" ht="15" x14ac:dyDescent="0.25"/>
    <row r="86" s="184" customFormat="1" ht="15" x14ac:dyDescent="0.25"/>
    <row r="87" s="184" customFormat="1" ht="15" x14ac:dyDescent="0.25"/>
    <row r="88" s="184" customFormat="1" ht="15" x14ac:dyDescent="0.25"/>
    <row r="89" s="184" customFormat="1" ht="15" x14ac:dyDescent="0.25"/>
    <row r="90" s="184" customFormat="1" ht="15" x14ac:dyDescent="0.25"/>
    <row r="91" s="184" customFormat="1" ht="15" x14ac:dyDescent="0.25"/>
    <row r="92" s="184" customFormat="1" ht="15" x14ac:dyDescent="0.25"/>
    <row r="93" s="184" customFormat="1" ht="15" x14ac:dyDescent="0.25"/>
    <row r="94" s="184" customFormat="1" ht="15" x14ac:dyDescent="0.25"/>
    <row r="95" s="184" customFormat="1" ht="15" x14ac:dyDescent="0.25"/>
    <row r="96" s="184" customFormat="1" ht="15" x14ac:dyDescent="0.25"/>
    <row r="97" s="184" customFormat="1" ht="15" x14ac:dyDescent="0.25"/>
    <row r="98" s="184" customFormat="1" ht="15" x14ac:dyDescent="0.25"/>
    <row r="99" s="184" customFormat="1" ht="15" x14ac:dyDescent="0.25"/>
    <row r="100" s="184" customFormat="1" ht="15" x14ac:dyDescent="0.25"/>
    <row r="101" s="184" customFormat="1" ht="15" x14ac:dyDescent="0.25"/>
    <row r="102" s="184" customFormat="1" ht="15" x14ac:dyDescent="0.25"/>
    <row r="103" s="184" customFormat="1" ht="15" x14ac:dyDescent="0.25"/>
    <row r="104" s="184" customFormat="1" ht="15" x14ac:dyDescent="0.25"/>
    <row r="105" s="184" customFormat="1" ht="15" x14ac:dyDescent="0.25"/>
    <row r="106" s="184" customFormat="1" ht="15" x14ac:dyDescent="0.25"/>
    <row r="107" s="184" customFormat="1" ht="15" x14ac:dyDescent="0.25"/>
    <row r="108" s="184" customFormat="1" ht="15" x14ac:dyDescent="0.25"/>
    <row r="109" s="184" customFormat="1" ht="15" x14ac:dyDescent="0.25"/>
    <row r="110" s="184" customFormat="1" ht="15" x14ac:dyDescent="0.25"/>
    <row r="111" s="184" customFormat="1" ht="15" x14ac:dyDescent="0.25"/>
    <row r="112" s="184" customFormat="1" ht="15" x14ac:dyDescent="0.25"/>
    <row r="113" s="184" customFormat="1" ht="15" x14ac:dyDescent="0.25"/>
    <row r="114" s="184" customFormat="1" ht="15" x14ac:dyDescent="0.25"/>
    <row r="115" s="184" customFormat="1" ht="15" x14ac:dyDescent="0.25"/>
    <row r="116" s="184" customFormat="1" ht="15" x14ac:dyDescent="0.25"/>
    <row r="117" s="184" customFormat="1" ht="15" x14ac:dyDescent="0.25"/>
    <row r="118" s="184" customFormat="1" ht="15" x14ac:dyDescent="0.25"/>
    <row r="119" s="184" customFormat="1" ht="15" x14ac:dyDescent="0.25"/>
    <row r="120" s="184" customFormat="1" ht="15" x14ac:dyDescent="0.25"/>
    <row r="121" s="184" customFormat="1" ht="15" x14ac:dyDescent="0.25"/>
    <row r="122" s="184" customFormat="1" ht="15" x14ac:dyDescent="0.25"/>
    <row r="123" s="184" customFormat="1" ht="15" x14ac:dyDescent="0.25"/>
    <row r="124" s="184" customFormat="1" ht="15" x14ac:dyDescent="0.25"/>
    <row r="125" s="184" customFormat="1" ht="15" x14ac:dyDescent="0.25"/>
    <row r="126" s="184" customFormat="1" ht="15" x14ac:dyDescent="0.25"/>
    <row r="127" s="184" customFormat="1" ht="15" x14ac:dyDescent="0.25"/>
    <row r="128" s="184" customFormat="1" ht="15" x14ac:dyDescent="0.25"/>
    <row r="129" s="184" customFormat="1" ht="15" x14ac:dyDescent="0.25"/>
    <row r="130" s="184" customFormat="1" ht="15" x14ac:dyDescent="0.25"/>
    <row r="131" s="184" customFormat="1" ht="15" x14ac:dyDescent="0.25"/>
    <row r="132" s="184" customFormat="1" ht="15" x14ac:dyDescent="0.25"/>
    <row r="133" s="184" customFormat="1" ht="15" x14ac:dyDescent="0.25"/>
    <row r="134" s="184" customFormat="1" ht="15" x14ac:dyDescent="0.25"/>
    <row r="135" s="184" customFormat="1" ht="15" x14ac:dyDescent="0.25"/>
    <row r="136" s="184" customFormat="1" ht="15" x14ac:dyDescent="0.25"/>
    <row r="137" s="184" customFormat="1" ht="15" x14ac:dyDescent="0.25"/>
    <row r="138" s="184" customFormat="1" ht="15" x14ac:dyDescent="0.25"/>
    <row r="139" s="184" customFormat="1" ht="15" x14ac:dyDescent="0.25"/>
    <row r="140" s="184" customFormat="1" ht="15" x14ac:dyDescent="0.25"/>
    <row r="141" s="184" customFormat="1" ht="15" x14ac:dyDescent="0.25"/>
    <row r="142" s="184" customFormat="1" ht="15" x14ac:dyDescent="0.25"/>
    <row r="143" s="184" customFormat="1" ht="15" x14ac:dyDescent="0.25"/>
    <row r="144" s="184" customFormat="1" ht="15" x14ac:dyDescent="0.25"/>
    <row r="145" s="184" customFormat="1" ht="15" x14ac:dyDescent="0.25"/>
    <row r="146" s="184" customFormat="1" ht="15" x14ac:dyDescent="0.25"/>
    <row r="147" s="184" customFormat="1" ht="15" x14ac:dyDescent="0.25"/>
    <row r="148" s="184" customFormat="1" ht="15" x14ac:dyDescent="0.25"/>
    <row r="149" s="184" customFormat="1" ht="15" x14ac:dyDescent="0.25"/>
    <row r="150" s="184" customFormat="1" ht="15" x14ac:dyDescent="0.25"/>
    <row r="151" s="184" customFormat="1" ht="15" x14ac:dyDescent="0.25"/>
    <row r="152" s="184" customFormat="1" ht="15" x14ac:dyDescent="0.25"/>
    <row r="153" s="184" customFormat="1" ht="15" x14ac:dyDescent="0.25"/>
    <row r="154" s="184" customFormat="1" ht="15" x14ac:dyDescent="0.25"/>
    <row r="155" s="184" customFormat="1" ht="15" x14ac:dyDescent="0.25"/>
    <row r="156" s="184" customFormat="1" ht="15" x14ac:dyDescent="0.25"/>
    <row r="157" s="184" customFormat="1" ht="15" x14ac:dyDescent="0.25"/>
    <row r="158" s="184" customFormat="1" ht="15" x14ac:dyDescent="0.25"/>
    <row r="159" s="184" customFormat="1" ht="15" x14ac:dyDescent="0.25"/>
    <row r="160" s="184" customFormat="1" ht="15" x14ac:dyDescent="0.25"/>
    <row r="161" s="184" customFormat="1" ht="15" x14ac:dyDescent="0.25"/>
    <row r="162" s="184" customFormat="1" ht="15" x14ac:dyDescent="0.25"/>
    <row r="163" s="184" customFormat="1" ht="15" x14ac:dyDescent="0.25"/>
    <row r="164" s="184" customFormat="1" ht="15" x14ac:dyDescent="0.25"/>
    <row r="165" s="184" customFormat="1" ht="15" x14ac:dyDescent="0.25"/>
    <row r="166" s="184" customFormat="1" ht="15" x14ac:dyDescent="0.25"/>
    <row r="167" s="184" customFormat="1" ht="15" x14ac:dyDescent="0.25"/>
    <row r="168" s="184" customFormat="1" ht="15" x14ac:dyDescent="0.25"/>
    <row r="169" s="184" customFormat="1" ht="15" x14ac:dyDescent="0.25"/>
    <row r="170" s="184" customFormat="1" ht="15" x14ac:dyDescent="0.25"/>
    <row r="171" s="184" customFormat="1" ht="15" x14ac:dyDescent="0.25"/>
    <row r="172" s="184" customFormat="1" ht="15" x14ac:dyDescent="0.25"/>
    <row r="173" s="184" customFormat="1" ht="15" x14ac:dyDescent="0.25"/>
    <row r="174" s="184" customFormat="1" ht="15" x14ac:dyDescent="0.25"/>
    <row r="175" s="184" customFormat="1" ht="15" x14ac:dyDescent="0.25"/>
    <row r="176" s="184" customFormat="1" ht="15" x14ac:dyDescent="0.25"/>
    <row r="177" s="184" customFormat="1" ht="15" x14ac:dyDescent="0.25"/>
    <row r="178" s="184" customFormat="1" ht="15" x14ac:dyDescent="0.25"/>
    <row r="179" s="184" customFormat="1" ht="15" x14ac:dyDescent="0.25"/>
    <row r="180" s="184" customFormat="1" ht="15" x14ac:dyDescent="0.25"/>
    <row r="181" s="184" customFormat="1" ht="15" x14ac:dyDescent="0.25"/>
    <row r="182" s="184" customFormat="1" ht="15" x14ac:dyDescent="0.25"/>
    <row r="183" s="184" customFormat="1" ht="15" x14ac:dyDescent="0.25"/>
    <row r="184" s="184" customFormat="1" ht="15" x14ac:dyDescent="0.25"/>
    <row r="185" s="184" customFormat="1" ht="15" x14ac:dyDescent="0.25"/>
    <row r="186" s="184" customFormat="1" ht="15" x14ac:dyDescent="0.25"/>
    <row r="187" s="184" customFormat="1" ht="15" x14ac:dyDescent="0.25"/>
    <row r="188" s="184" customFormat="1" ht="15" x14ac:dyDescent="0.25"/>
    <row r="189" s="184" customFormat="1" ht="15" x14ac:dyDescent="0.25"/>
    <row r="190" s="184" customFormat="1" ht="15" x14ac:dyDescent="0.25"/>
    <row r="191" s="184" customFormat="1" ht="15" x14ac:dyDescent="0.25"/>
    <row r="192" s="184" customFormat="1" ht="15" x14ac:dyDescent="0.25"/>
    <row r="193" s="184" customFormat="1" ht="15" x14ac:dyDescent="0.25"/>
    <row r="194" s="184" customFormat="1" ht="15" x14ac:dyDescent="0.25"/>
    <row r="195" s="184" customFormat="1" ht="15" x14ac:dyDescent="0.25"/>
    <row r="196" s="184" customFormat="1" ht="15" x14ac:dyDescent="0.25"/>
    <row r="197" s="184" customFormat="1" ht="15" x14ac:dyDescent="0.25"/>
    <row r="198" s="184" customFormat="1" ht="15" x14ac:dyDescent="0.25"/>
    <row r="199" s="184" customFormat="1" ht="15" x14ac:dyDescent="0.25"/>
    <row r="200" s="184" customFormat="1" ht="15" x14ac:dyDescent="0.25"/>
    <row r="201" s="184" customFormat="1" ht="15" x14ac:dyDescent="0.25"/>
    <row r="202" s="184" customFormat="1" ht="15" x14ac:dyDescent="0.25"/>
    <row r="203" s="184" customFormat="1" ht="15" x14ac:dyDescent="0.25"/>
    <row r="204" s="184" customFormat="1" ht="15" x14ac:dyDescent="0.25"/>
    <row r="205" s="184" customFormat="1" ht="15" x14ac:dyDescent="0.25"/>
    <row r="206" s="184" customFormat="1" ht="15" x14ac:dyDescent="0.25"/>
    <row r="207" s="184" customFormat="1" ht="15" x14ac:dyDescent="0.25"/>
    <row r="208" s="184" customFormat="1" ht="15" x14ac:dyDescent="0.25"/>
    <row r="209" s="184" customFormat="1" ht="15" x14ac:dyDescent="0.25"/>
    <row r="210" s="184" customFormat="1" ht="15" x14ac:dyDescent="0.25"/>
    <row r="211" s="184" customFormat="1" ht="15" x14ac:dyDescent="0.25"/>
    <row r="212" s="184" customFormat="1" ht="15" x14ac:dyDescent="0.25"/>
    <row r="213" s="184" customFormat="1" ht="15" x14ac:dyDescent="0.25"/>
    <row r="214" s="184" customFormat="1" ht="15" x14ac:dyDescent="0.25"/>
    <row r="215" s="184" customFormat="1" ht="15" x14ac:dyDescent="0.25"/>
    <row r="216" s="184" customFormat="1" ht="15" x14ac:dyDescent="0.25"/>
    <row r="217" s="184" customFormat="1" ht="15" x14ac:dyDescent="0.25"/>
    <row r="218" s="184" customFormat="1" ht="15" x14ac:dyDescent="0.25"/>
    <row r="219" s="184" customFormat="1" ht="15" x14ac:dyDescent="0.25"/>
    <row r="220" s="184" customFormat="1" ht="15" x14ac:dyDescent="0.25"/>
    <row r="221" s="184" customFormat="1" ht="15" x14ac:dyDescent="0.25"/>
    <row r="222" s="184" customFormat="1" ht="15" x14ac:dyDescent="0.25"/>
    <row r="223" s="184" customFormat="1" ht="15" x14ac:dyDescent="0.25"/>
    <row r="224" s="184" customFormat="1" ht="15" x14ac:dyDescent="0.25"/>
    <row r="225" s="184" customFormat="1" ht="15" x14ac:dyDescent="0.25"/>
    <row r="226" s="184" customFormat="1" ht="15" x14ac:dyDescent="0.25"/>
    <row r="227" s="184" customFormat="1" ht="15" x14ac:dyDescent="0.25"/>
    <row r="228" s="184" customFormat="1" ht="15" x14ac:dyDescent="0.25"/>
    <row r="229" s="184" customFormat="1" ht="15" x14ac:dyDescent="0.25"/>
    <row r="230" s="184" customFormat="1" ht="15" x14ac:dyDescent="0.25"/>
    <row r="231" s="184" customFormat="1" ht="15" x14ac:dyDescent="0.25"/>
    <row r="232" s="184" customFormat="1" ht="15" x14ac:dyDescent="0.25"/>
    <row r="233" s="184" customFormat="1" ht="15" x14ac:dyDescent="0.25"/>
    <row r="234" s="184" customFormat="1" ht="15" x14ac:dyDescent="0.25"/>
    <row r="235" s="184" customFormat="1" ht="15" x14ac:dyDescent="0.25"/>
    <row r="236" s="184" customFormat="1" ht="15" x14ac:dyDescent="0.25"/>
    <row r="237" s="184" customFormat="1" ht="15" x14ac:dyDescent="0.25"/>
    <row r="238" s="184" customFormat="1" ht="15" x14ac:dyDescent="0.25"/>
    <row r="239" s="184" customFormat="1" ht="15" x14ac:dyDescent="0.25"/>
    <row r="240" s="184" customFormat="1" ht="15" x14ac:dyDescent="0.25"/>
    <row r="241" s="184" customFormat="1" ht="15" x14ac:dyDescent="0.25"/>
    <row r="242" s="184" customFormat="1" ht="15" x14ac:dyDescent="0.25"/>
    <row r="243" s="184" customFormat="1" ht="15" x14ac:dyDescent="0.25"/>
    <row r="244" s="184" customFormat="1" ht="15" x14ac:dyDescent="0.25"/>
    <row r="245" s="184" customFormat="1" ht="15" x14ac:dyDescent="0.25"/>
    <row r="246" s="184" customFormat="1" ht="15" x14ac:dyDescent="0.25"/>
    <row r="247" s="184" customFormat="1" ht="15" x14ac:dyDescent="0.25"/>
    <row r="248" s="184" customFormat="1" ht="15" x14ac:dyDescent="0.25"/>
    <row r="249" s="184" customFormat="1" ht="15" x14ac:dyDescent="0.25"/>
    <row r="250" s="184" customFormat="1" ht="15" x14ac:dyDescent="0.25"/>
    <row r="251" s="184" customFormat="1" ht="15" x14ac:dyDescent="0.25"/>
    <row r="252" s="184" customFormat="1" ht="15" x14ac:dyDescent="0.25"/>
    <row r="253" s="184" customFormat="1" ht="15" x14ac:dyDescent="0.25"/>
    <row r="254" s="184" customFormat="1" ht="15" x14ac:dyDescent="0.25"/>
    <row r="255" s="184" customFormat="1" ht="15" x14ac:dyDescent="0.25"/>
    <row r="256" s="184" customFormat="1" ht="15" x14ac:dyDescent="0.25"/>
    <row r="257" s="184" customFormat="1" ht="15" x14ac:dyDescent="0.25"/>
    <row r="258" s="184" customFormat="1" ht="15" x14ac:dyDescent="0.25"/>
    <row r="259" s="184" customFormat="1" ht="15" x14ac:dyDescent="0.25"/>
    <row r="260" s="184" customFormat="1" ht="15" x14ac:dyDescent="0.25"/>
    <row r="261" s="184" customFormat="1" ht="15" x14ac:dyDescent="0.25"/>
    <row r="262" s="184" customFormat="1" ht="15" x14ac:dyDescent="0.25"/>
    <row r="263" s="184" customFormat="1" ht="15" x14ac:dyDescent="0.25"/>
    <row r="264" s="184" customFormat="1" ht="15" x14ac:dyDescent="0.25"/>
    <row r="265" s="184" customFormat="1" ht="15" x14ac:dyDescent="0.25"/>
    <row r="266" s="184" customFormat="1" ht="15" x14ac:dyDescent="0.25"/>
    <row r="267" s="184" customFormat="1" ht="15" x14ac:dyDescent="0.25"/>
    <row r="268" s="184" customFormat="1" ht="15" x14ac:dyDescent="0.25"/>
    <row r="269" s="184" customFormat="1" ht="15" x14ac:dyDescent="0.25"/>
    <row r="270" s="184" customFormat="1" ht="15" x14ac:dyDescent="0.25"/>
    <row r="271" s="184" customFormat="1" ht="15" x14ac:dyDescent="0.25"/>
    <row r="272" s="184" customFormat="1" ht="15" x14ac:dyDescent="0.25"/>
    <row r="273" s="184" customFormat="1" ht="15" x14ac:dyDescent="0.25"/>
    <row r="274" s="184" customFormat="1" ht="15" x14ac:dyDescent="0.25"/>
    <row r="275" s="184" customFormat="1" ht="15" x14ac:dyDescent="0.25"/>
    <row r="276" s="184" customFormat="1" ht="15" x14ac:dyDescent="0.25"/>
    <row r="277" s="184" customFormat="1" ht="15" x14ac:dyDescent="0.25"/>
    <row r="278" s="184" customFormat="1" ht="15" x14ac:dyDescent="0.25"/>
    <row r="279" s="184" customFormat="1" ht="15" x14ac:dyDescent="0.25"/>
    <row r="280" s="184" customFormat="1" ht="15" x14ac:dyDescent="0.25"/>
    <row r="281" s="184" customFormat="1" ht="15" x14ac:dyDescent="0.25"/>
    <row r="282" s="184" customFormat="1" ht="15" x14ac:dyDescent="0.25"/>
    <row r="283" s="184" customFormat="1" ht="15" x14ac:dyDescent="0.25"/>
    <row r="284" s="184" customFormat="1" ht="15" x14ac:dyDescent="0.25"/>
    <row r="285" s="184" customFormat="1" ht="15" x14ac:dyDescent="0.25"/>
    <row r="286" s="184" customFormat="1" ht="15" x14ac:dyDescent="0.25"/>
    <row r="287" s="184" customFormat="1" ht="15" x14ac:dyDescent="0.25"/>
    <row r="288" s="184" customFormat="1" ht="15" x14ac:dyDescent="0.25"/>
    <row r="289" s="184" customFormat="1" ht="15" x14ac:dyDescent="0.25"/>
    <row r="290" s="184" customFormat="1" ht="15" x14ac:dyDescent="0.25"/>
    <row r="291" s="184" customFormat="1" ht="15" x14ac:dyDescent="0.25"/>
    <row r="292" s="184" customFormat="1" ht="15" x14ac:dyDescent="0.25"/>
    <row r="293" s="184" customFormat="1" ht="15" x14ac:dyDescent="0.25"/>
    <row r="294" s="184" customFormat="1" ht="15" x14ac:dyDescent="0.25"/>
    <row r="295" s="184" customFormat="1" ht="15" x14ac:dyDescent="0.25"/>
    <row r="296" s="184" customFormat="1" ht="15" x14ac:dyDescent="0.25"/>
    <row r="297" s="184" customFormat="1" ht="15" x14ac:dyDescent="0.25"/>
    <row r="298" s="184" customFormat="1" ht="15" x14ac:dyDescent="0.25"/>
    <row r="299" s="184" customFormat="1" ht="15" x14ac:dyDescent="0.25"/>
    <row r="300" s="184" customFormat="1" ht="15" x14ac:dyDescent="0.25"/>
    <row r="301" s="184" customFormat="1" ht="15" x14ac:dyDescent="0.25"/>
    <row r="302" s="184" customFormat="1" ht="15" x14ac:dyDescent="0.25"/>
    <row r="303" s="184" customFormat="1" ht="15" x14ac:dyDescent="0.25"/>
    <row r="304" s="184" customFormat="1" ht="15" x14ac:dyDescent="0.25"/>
    <row r="305" s="184" customFormat="1" ht="15" x14ac:dyDescent="0.25"/>
    <row r="306" s="184" customFormat="1" ht="15" x14ac:dyDescent="0.25"/>
    <row r="307" s="184" customFormat="1" ht="15" x14ac:dyDescent="0.25"/>
    <row r="308" s="184" customFormat="1" ht="15" x14ac:dyDescent="0.25"/>
    <row r="309" s="184" customFormat="1" ht="15" x14ac:dyDescent="0.25"/>
    <row r="310" s="184" customFormat="1" ht="15" x14ac:dyDescent="0.25"/>
    <row r="311" s="184" customFormat="1" ht="15" x14ac:dyDescent="0.25"/>
    <row r="312" s="184" customFormat="1" ht="15" x14ac:dyDescent="0.25"/>
    <row r="313" s="184" customFormat="1" ht="15" x14ac:dyDescent="0.25"/>
    <row r="314" s="184" customFormat="1" ht="15" x14ac:dyDescent="0.25"/>
    <row r="315" s="184" customFormat="1" ht="15" x14ac:dyDescent="0.25"/>
    <row r="316" s="184" customFormat="1" ht="15" x14ac:dyDescent="0.25"/>
    <row r="317" s="184" customFormat="1" ht="15" x14ac:dyDescent="0.25"/>
    <row r="318" s="184" customFormat="1" ht="15" x14ac:dyDescent="0.25"/>
    <row r="319" s="184" customFormat="1" ht="15" x14ac:dyDescent="0.25"/>
    <row r="320" s="184" customFormat="1" ht="15" x14ac:dyDescent="0.25"/>
    <row r="321" s="184" customFormat="1" ht="15" x14ac:dyDescent="0.25"/>
    <row r="322" s="184" customFormat="1" ht="15" x14ac:dyDescent="0.25"/>
    <row r="323" s="184" customFormat="1" ht="15" x14ac:dyDescent="0.25"/>
    <row r="324" s="184" customFormat="1" ht="15" x14ac:dyDescent="0.25"/>
    <row r="325" s="184" customFormat="1" ht="15" x14ac:dyDescent="0.25"/>
    <row r="326" s="184" customFormat="1" ht="15" x14ac:dyDescent="0.25"/>
    <row r="327" s="184" customFormat="1" ht="15" x14ac:dyDescent="0.25"/>
    <row r="328" s="184" customFormat="1" ht="15" x14ac:dyDescent="0.25"/>
    <row r="329" s="184" customFormat="1" ht="15" x14ac:dyDescent="0.25"/>
    <row r="330" s="184" customFormat="1" ht="15" x14ac:dyDescent="0.25"/>
    <row r="331" s="184" customFormat="1" ht="15" x14ac:dyDescent="0.25"/>
    <row r="332" s="184" customFormat="1" ht="15" x14ac:dyDescent="0.25"/>
    <row r="333" s="184" customFormat="1" ht="15" x14ac:dyDescent="0.25"/>
    <row r="334" s="184" customFormat="1" ht="15" x14ac:dyDescent="0.25"/>
    <row r="335" s="184" customFormat="1" ht="15" x14ac:dyDescent="0.25"/>
    <row r="336" s="184" customFormat="1" ht="15" x14ac:dyDescent="0.25"/>
    <row r="337" s="184" customFormat="1" ht="15" x14ac:dyDescent="0.25"/>
    <row r="338" s="184" customFormat="1" ht="15" x14ac:dyDescent="0.25"/>
    <row r="339" s="184" customFormat="1" ht="15" x14ac:dyDescent="0.25"/>
    <row r="340" s="184" customFormat="1" ht="15" x14ac:dyDescent="0.25"/>
    <row r="341" s="184" customFormat="1" ht="15" x14ac:dyDescent="0.25"/>
    <row r="342" s="184" customFormat="1" ht="15" x14ac:dyDescent="0.25"/>
    <row r="343" s="184" customFormat="1" ht="15" x14ac:dyDescent="0.25"/>
    <row r="344" s="184" customFormat="1" ht="15" x14ac:dyDescent="0.25"/>
    <row r="345" s="184" customFormat="1" ht="15" x14ac:dyDescent="0.25"/>
    <row r="346" s="184" customFormat="1" ht="15" x14ac:dyDescent="0.25"/>
    <row r="347" s="184" customFormat="1" ht="15" x14ac:dyDescent="0.25"/>
    <row r="348" s="184" customFormat="1" ht="15" x14ac:dyDescent="0.25"/>
    <row r="349" s="184" customFormat="1" ht="15" x14ac:dyDescent="0.25"/>
    <row r="350" s="184" customFormat="1" ht="15" x14ac:dyDescent="0.25"/>
    <row r="351" s="184" customFormat="1" ht="15" x14ac:dyDescent="0.25"/>
    <row r="352" s="184" customFormat="1" ht="15" x14ac:dyDescent="0.25"/>
    <row r="353" s="184" customFormat="1" ht="15" x14ac:dyDescent="0.25"/>
    <row r="354" s="184" customFormat="1" ht="15" x14ac:dyDescent="0.25"/>
    <row r="355" s="184" customFormat="1" ht="15" x14ac:dyDescent="0.25"/>
    <row r="356" s="184" customFormat="1" ht="15" x14ac:dyDescent="0.25"/>
    <row r="357" s="184" customFormat="1" ht="15" x14ac:dyDescent="0.25"/>
    <row r="358" s="184" customFormat="1" ht="15" x14ac:dyDescent="0.25"/>
    <row r="359" s="184" customFormat="1" ht="15" x14ac:dyDescent="0.25"/>
    <row r="360" s="184" customFormat="1" ht="15" x14ac:dyDescent="0.25"/>
    <row r="361" s="184" customFormat="1" ht="15" x14ac:dyDescent="0.25"/>
    <row r="362" s="184" customFormat="1" ht="15" x14ac:dyDescent="0.25"/>
    <row r="363" s="184" customFormat="1" ht="15" x14ac:dyDescent="0.25"/>
    <row r="364" s="184" customFormat="1" ht="15" x14ac:dyDescent="0.25"/>
    <row r="365" s="184" customFormat="1" ht="15" x14ac:dyDescent="0.25"/>
    <row r="366" s="184" customFormat="1" ht="15" x14ac:dyDescent="0.25"/>
    <row r="367" s="184" customFormat="1" ht="15" x14ac:dyDescent="0.25"/>
    <row r="368" s="184" customFormat="1" ht="15" x14ac:dyDescent="0.25"/>
    <row r="369" s="184" customFormat="1" ht="15" x14ac:dyDescent="0.25"/>
    <row r="370" s="184" customFormat="1" ht="15" x14ac:dyDescent="0.25"/>
    <row r="371" s="184" customFormat="1" ht="15" x14ac:dyDescent="0.25"/>
    <row r="372" s="184" customFormat="1" ht="15" x14ac:dyDescent="0.25"/>
    <row r="373" s="184" customFormat="1" ht="15" x14ac:dyDescent="0.25"/>
    <row r="374" s="184" customFormat="1" ht="15" x14ac:dyDescent="0.25"/>
    <row r="375" s="184" customFormat="1" ht="15" x14ac:dyDescent="0.25"/>
    <row r="376" s="184" customFormat="1" ht="15" x14ac:dyDescent="0.25"/>
    <row r="377" s="184" customFormat="1" ht="15" x14ac:dyDescent="0.25"/>
    <row r="378" s="184" customFormat="1" ht="15" x14ac:dyDescent="0.25"/>
    <row r="379" s="184" customFormat="1" ht="15" x14ac:dyDescent="0.25"/>
    <row r="380" s="184" customFormat="1" ht="15" x14ac:dyDescent="0.25"/>
    <row r="381" s="184" customFormat="1" ht="15" x14ac:dyDescent="0.25"/>
    <row r="382" s="184" customFormat="1" ht="15" x14ac:dyDescent="0.25"/>
    <row r="383" s="184" customFormat="1" ht="15" x14ac:dyDescent="0.25"/>
    <row r="384" s="184" customFormat="1" ht="15" x14ac:dyDescent="0.25"/>
    <row r="385" s="184" customFormat="1" ht="15" x14ac:dyDescent="0.25"/>
    <row r="386" s="184" customFormat="1" ht="15" x14ac:dyDescent="0.25"/>
    <row r="387" s="184" customFormat="1" ht="15" x14ac:dyDescent="0.25"/>
    <row r="388" s="184" customFormat="1" ht="15" x14ac:dyDescent="0.25"/>
    <row r="389" s="184" customFormat="1" ht="15" x14ac:dyDescent="0.25"/>
    <row r="390" s="184" customFormat="1" ht="15" x14ac:dyDescent="0.25"/>
    <row r="391" s="184" customFormat="1" ht="15" x14ac:dyDescent="0.25"/>
    <row r="392" s="184" customFormat="1" ht="15" x14ac:dyDescent="0.25"/>
    <row r="393" s="184" customFormat="1" ht="15" x14ac:dyDescent="0.25"/>
    <row r="394" s="184" customFormat="1" ht="15" x14ac:dyDescent="0.25"/>
    <row r="395" s="184" customFormat="1" ht="15" x14ac:dyDescent="0.25"/>
    <row r="396" s="184" customFormat="1" ht="15" x14ac:dyDescent="0.25"/>
    <row r="397" s="184" customFormat="1" ht="15" x14ac:dyDescent="0.25"/>
    <row r="398" s="184" customFormat="1" ht="15" x14ac:dyDescent="0.25"/>
    <row r="399" s="184" customFormat="1" ht="15" x14ac:dyDescent="0.25"/>
    <row r="400" s="184" customFormat="1" ht="15" x14ac:dyDescent="0.25"/>
    <row r="401" s="184" customFormat="1" ht="15" x14ac:dyDescent="0.25"/>
    <row r="402" s="184" customFormat="1" ht="15" x14ac:dyDescent="0.25"/>
    <row r="403" s="184" customFormat="1" ht="15" x14ac:dyDescent="0.25"/>
    <row r="404" s="184" customFormat="1" ht="15" x14ac:dyDescent="0.25"/>
    <row r="405" s="184" customFormat="1" ht="15" x14ac:dyDescent="0.25"/>
    <row r="406" s="184" customFormat="1" ht="15" x14ac:dyDescent="0.25"/>
    <row r="407" s="184" customFormat="1" ht="15" x14ac:dyDescent="0.25"/>
    <row r="408" s="184" customFormat="1" ht="15" x14ac:dyDescent="0.25"/>
    <row r="409" s="184" customFormat="1" ht="15" x14ac:dyDescent="0.25"/>
    <row r="410" s="184" customFormat="1" ht="15" x14ac:dyDescent="0.25"/>
    <row r="411" s="184" customFormat="1" ht="15" x14ac:dyDescent="0.25"/>
    <row r="412" s="184" customFormat="1" ht="15" x14ac:dyDescent="0.25"/>
    <row r="413" s="184" customFormat="1" ht="15" x14ac:dyDescent="0.25"/>
    <row r="414" s="184" customFormat="1" ht="15" x14ac:dyDescent="0.25"/>
    <row r="415" s="184" customFormat="1" ht="15" x14ac:dyDescent="0.25"/>
    <row r="416" s="184" customFormat="1" ht="15" x14ac:dyDescent="0.25"/>
    <row r="417" s="184" customFormat="1" ht="15" x14ac:dyDescent="0.25"/>
    <row r="418" s="184" customFormat="1" ht="15" x14ac:dyDescent="0.25"/>
    <row r="419" s="184" customFormat="1" ht="15" x14ac:dyDescent="0.25"/>
    <row r="420" s="184" customFormat="1" ht="15" x14ac:dyDescent="0.25"/>
    <row r="421" s="184" customFormat="1" ht="15" x14ac:dyDescent="0.25"/>
    <row r="422" s="184" customFormat="1" ht="15" x14ac:dyDescent="0.25"/>
    <row r="423" s="184" customFormat="1" ht="15" x14ac:dyDescent="0.25"/>
    <row r="424" s="184" customFormat="1" ht="15" x14ac:dyDescent="0.25"/>
    <row r="425" s="184" customFormat="1" ht="15" x14ac:dyDescent="0.25"/>
    <row r="426" s="184" customFormat="1" ht="15" x14ac:dyDescent="0.25"/>
    <row r="427" s="184" customFormat="1" ht="15" x14ac:dyDescent="0.25"/>
    <row r="428" s="184" customFormat="1" ht="15" x14ac:dyDescent="0.25"/>
    <row r="429" s="184" customFormat="1" ht="15" x14ac:dyDescent="0.25"/>
    <row r="430" s="184" customFormat="1" ht="15" x14ac:dyDescent="0.25"/>
    <row r="431" s="184" customFormat="1" ht="15" x14ac:dyDescent="0.25"/>
    <row r="432" s="184" customFormat="1" ht="15" x14ac:dyDescent="0.25"/>
    <row r="433" s="184" customFormat="1" ht="15" x14ac:dyDescent="0.25"/>
    <row r="434" s="184" customFormat="1" ht="15" x14ac:dyDescent="0.25"/>
    <row r="435" s="184" customFormat="1" ht="15" x14ac:dyDescent="0.25"/>
    <row r="436" s="184" customFormat="1" ht="15" x14ac:dyDescent="0.25"/>
    <row r="437" s="184" customFormat="1" ht="15" x14ac:dyDescent="0.25"/>
    <row r="438" s="184" customFormat="1" ht="15" x14ac:dyDescent="0.25"/>
    <row r="439" s="184" customFormat="1" ht="15" x14ac:dyDescent="0.25"/>
    <row r="440" s="184" customFormat="1" ht="15" x14ac:dyDescent="0.25"/>
    <row r="441" s="184" customFormat="1" ht="15" x14ac:dyDescent="0.25"/>
    <row r="442" s="184" customFormat="1" ht="15" x14ac:dyDescent="0.25"/>
    <row r="443" s="184" customFormat="1" ht="15" x14ac:dyDescent="0.25"/>
    <row r="444" s="184" customFormat="1" ht="15" x14ac:dyDescent="0.25"/>
    <row r="445" s="184" customFormat="1" ht="15" x14ac:dyDescent="0.25"/>
    <row r="446" s="184" customFormat="1" ht="15" x14ac:dyDescent="0.25"/>
    <row r="447" s="184" customFormat="1" ht="15" x14ac:dyDescent="0.25"/>
    <row r="448" s="184" customFormat="1" ht="15" x14ac:dyDescent="0.25"/>
    <row r="449" s="184" customFormat="1" ht="15" x14ac:dyDescent="0.25"/>
    <row r="450" s="184" customFormat="1" ht="15" x14ac:dyDescent="0.25"/>
    <row r="451" s="184" customFormat="1" ht="15" x14ac:dyDescent="0.25"/>
    <row r="452" s="184" customFormat="1" ht="15" x14ac:dyDescent="0.25"/>
    <row r="453" s="184" customFormat="1" ht="15" x14ac:dyDescent="0.25"/>
    <row r="454" s="184" customFormat="1" ht="15" x14ac:dyDescent="0.25"/>
    <row r="455" s="184" customFormat="1" ht="15" x14ac:dyDescent="0.25"/>
    <row r="456" s="184" customFormat="1" ht="15" x14ac:dyDescent="0.25"/>
    <row r="457" s="184" customFormat="1" ht="15" x14ac:dyDescent="0.25"/>
    <row r="458" s="184" customFormat="1" ht="15" x14ac:dyDescent="0.25"/>
    <row r="459" s="184" customFormat="1" ht="15" x14ac:dyDescent="0.25"/>
    <row r="460" s="184" customFormat="1" ht="15" x14ac:dyDescent="0.25"/>
    <row r="461" s="184" customFormat="1" ht="15" x14ac:dyDescent="0.25"/>
    <row r="462" s="184" customFormat="1" ht="15" x14ac:dyDescent="0.25"/>
    <row r="463" s="184" customFormat="1" ht="15" x14ac:dyDescent="0.25"/>
    <row r="464" s="184" customFormat="1" ht="15" x14ac:dyDescent="0.25"/>
    <row r="465" s="184" customFormat="1" ht="15" x14ac:dyDescent="0.25"/>
    <row r="466" s="184" customFormat="1" ht="15" x14ac:dyDescent="0.25"/>
    <row r="467" s="184" customFormat="1" ht="15" x14ac:dyDescent="0.25"/>
    <row r="468" s="184" customFormat="1" ht="15" x14ac:dyDescent="0.25"/>
    <row r="469" s="184" customFormat="1" ht="15" x14ac:dyDescent="0.25"/>
    <row r="470" s="184" customFormat="1" ht="15" x14ac:dyDescent="0.25"/>
    <row r="471" s="184" customFormat="1" ht="15" x14ac:dyDescent="0.25"/>
    <row r="472" s="184" customFormat="1" ht="15" x14ac:dyDescent="0.25"/>
    <row r="473" s="184" customFormat="1" ht="15" x14ac:dyDescent="0.25"/>
    <row r="474" s="184" customFormat="1" ht="15" x14ac:dyDescent="0.25"/>
    <row r="475" s="184" customFormat="1" ht="15" x14ac:dyDescent="0.25"/>
    <row r="476" s="184" customFormat="1" ht="15" x14ac:dyDescent="0.25"/>
    <row r="477" s="184" customFormat="1" ht="15" x14ac:dyDescent="0.25"/>
    <row r="478" s="184" customFormat="1" ht="15" x14ac:dyDescent="0.25"/>
    <row r="479" s="184" customFormat="1" ht="15" x14ac:dyDescent="0.25"/>
    <row r="480" s="184" customFormat="1" ht="15" x14ac:dyDescent="0.25"/>
    <row r="481" s="184" customFormat="1" ht="15" x14ac:dyDescent="0.25"/>
    <row r="482" s="184" customFormat="1" ht="15" x14ac:dyDescent="0.25"/>
    <row r="483" s="184" customFormat="1" ht="15" x14ac:dyDescent="0.25"/>
    <row r="484" s="184" customFormat="1" ht="15" x14ac:dyDescent="0.25"/>
    <row r="485" s="184" customFormat="1" ht="15" x14ac:dyDescent="0.25"/>
    <row r="486" s="184" customFormat="1" ht="15" x14ac:dyDescent="0.25"/>
    <row r="487" s="184" customFormat="1" ht="15" x14ac:dyDescent="0.25"/>
    <row r="488" s="184" customFormat="1" ht="15" x14ac:dyDescent="0.25"/>
    <row r="489" s="184" customFormat="1" ht="15" x14ac:dyDescent="0.25"/>
    <row r="490" s="184" customFormat="1" ht="15" x14ac:dyDescent="0.25"/>
    <row r="491" s="184" customFormat="1" ht="15" x14ac:dyDescent="0.25"/>
    <row r="492" s="184" customFormat="1" ht="15" x14ac:dyDescent="0.25"/>
    <row r="493" s="184" customFormat="1" ht="15" x14ac:dyDescent="0.25"/>
    <row r="494" s="184" customFormat="1" ht="15" x14ac:dyDescent="0.25"/>
    <row r="495" s="184" customFormat="1" ht="15" x14ac:dyDescent="0.25"/>
    <row r="496" s="184" customFormat="1" ht="15" x14ac:dyDescent="0.25"/>
    <row r="497" s="184" customFormat="1" ht="15" x14ac:dyDescent="0.25"/>
    <row r="498" s="184" customFormat="1" ht="15" x14ac:dyDescent="0.25"/>
    <row r="499" s="184" customFormat="1" ht="15" x14ac:dyDescent="0.25"/>
    <row r="500" s="184" customFormat="1" ht="15" x14ac:dyDescent="0.25"/>
    <row r="501" s="184" customFormat="1" ht="15" x14ac:dyDescent="0.25"/>
    <row r="502" s="184" customFormat="1" ht="15" x14ac:dyDescent="0.25"/>
    <row r="503" s="184" customFormat="1" ht="15" x14ac:dyDescent="0.25"/>
    <row r="504" s="184" customFormat="1" ht="15" x14ac:dyDescent="0.25"/>
    <row r="505" s="184" customFormat="1" ht="15" x14ac:dyDescent="0.25"/>
    <row r="506" s="184" customFormat="1" ht="15" x14ac:dyDescent="0.25"/>
    <row r="507" s="184" customFormat="1" ht="15" x14ac:dyDescent="0.25"/>
    <row r="508" s="184" customFormat="1" ht="15" x14ac:dyDescent="0.25"/>
    <row r="509" s="184" customFormat="1" ht="15" x14ac:dyDescent="0.25"/>
    <row r="510" s="184" customFormat="1" ht="15" x14ac:dyDescent="0.25"/>
    <row r="511" s="184" customFormat="1" ht="15" x14ac:dyDescent="0.25"/>
    <row r="512" s="184" customFormat="1" ht="15" x14ac:dyDescent="0.25"/>
    <row r="513" s="184" customFormat="1" ht="15" x14ac:dyDescent="0.25"/>
    <row r="514" s="184" customFormat="1" ht="15" x14ac:dyDescent="0.25"/>
    <row r="515" s="184" customFormat="1" ht="15" x14ac:dyDescent="0.25"/>
    <row r="516" s="184" customFormat="1" ht="15" x14ac:dyDescent="0.25"/>
    <row r="517" s="184" customFormat="1" ht="15" x14ac:dyDescent="0.25"/>
    <row r="518" s="184" customFormat="1" ht="15" x14ac:dyDescent="0.25"/>
    <row r="519" s="184" customFormat="1" ht="15" x14ac:dyDescent="0.25"/>
    <row r="520" s="184" customFormat="1" ht="15" x14ac:dyDescent="0.25"/>
    <row r="521" s="184" customFormat="1" ht="15" x14ac:dyDescent="0.25"/>
    <row r="522" s="184" customFormat="1" ht="15" x14ac:dyDescent="0.25"/>
    <row r="523" s="184" customFormat="1" ht="15" x14ac:dyDescent="0.25"/>
    <row r="524" s="184" customFormat="1" ht="15" x14ac:dyDescent="0.25"/>
    <row r="525" s="184" customFormat="1" ht="15" x14ac:dyDescent="0.25"/>
    <row r="526" s="184" customFormat="1" ht="15" x14ac:dyDescent="0.25"/>
    <row r="527" s="184" customFormat="1" ht="15" x14ac:dyDescent="0.25"/>
    <row r="528" s="184" customFormat="1" ht="15" x14ac:dyDescent="0.25"/>
    <row r="529" s="184" customFormat="1" ht="15" x14ac:dyDescent="0.25"/>
    <row r="530" s="184" customFormat="1" ht="15" x14ac:dyDescent="0.25"/>
    <row r="531" s="184" customFormat="1" ht="15" x14ac:dyDescent="0.25"/>
    <row r="532" s="184" customFormat="1" ht="15" x14ac:dyDescent="0.25"/>
    <row r="533" s="184" customFormat="1" ht="15" x14ac:dyDescent="0.25"/>
    <row r="534" s="184" customFormat="1" ht="15" x14ac:dyDescent="0.25"/>
    <row r="535" s="184" customFormat="1" ht="15" x14ac:dyDescent="0.25"/>
    <row r="536" s="184" customFormat="1" ht="15" x14ac:dyDescent="0.25"/>
    <row r="537" s="184" customFormat="1" ht="15" x14ac:dyDescent="0.25"/>
    <row r="538" s="184" customFormat="1" ht="15" x14ac:dyDescent="0.25"/>
    <row r="539" s="184" customFormat="1" ht="15" x14ac:dyDescent="0.25"/>
    <row r="540" s="184" customFormat="1" ht="15" x14ac:dyDescent="0.25"/>
    <row r="541" s="184" customFormat="1" ht="15" x14ac:dyDescent="0.25"/>
    <row r="542" s="184" customFormat="1" ht="15" x14ac:dyDescent="0.25"/>
    <row r="543" s="184" customFormat="1" ht="15" x14ac:dyDescent="0.25"/>
    <row r="544" s="184" customFormat="1" ht="15" x14ac:dyDescent="0.25"/>
    <row r="545" s="184" customFormat="1" ht="15" x14ac:dyDescent="0.25"/>
    <row r="546" s="184" customFormat="1" ht="15" x14ac:dyDescent="0.25"/>
    <row r="547" s="184" customFormat="1" ht="15" x14ac:dyDescent="0.25"/>
    <row r="548" s="184" customFormat="1" ht="15" x14ac:dyDescent="0.25"/>
    <row r="549" s="184" customFormat="1" ht="15" x14ac:dyDescent="0.25"/>
    <row r="550" s="184" customFormat="1" ht="15" x14ac:dyDescent="0.25"/>
    <row r="551" s="184" customFormat="1" ht="15" x14ac:dyDescent="0.25"/>
    <row r="552" s="184" customFormat="1" ht="15" x14ac:dyDescent="0.25"/>
    <row r="553" s="184" customFormat="1" ht="15" x14ac:dyDescent="0.25"/>
    <row r="554" s="184" customFormat="1" ht="15" x14ac:dyDescent="0.25"/>
    <row r="555" s="184" customFormat="1" ht="15" x14ac:dyDescent="0.25"/>
    <row r="556" s="184" customFormat="1" ht="15" x14ac:dyDescent="0.25"/>
    <row r="557" s="184" customFormat="1" ht="15" x14ac:dyDescent="0.25"/>
    <row r="558" s="184" customFormat="1" ht="15" x14ac:dyDescent="0.25"/>
    <row r="559" s="184" customFormat="1" ht="15" x14ac:dyDescent="0.25"/>
    <row r="560" s="184" customFormat="1" ht="15" x14ac:dyDescent="0.25"/>
    <row r="561" s="184" customFormat="1" ht="15" x14ac:dyDescent="0.25"/>
    <row r="562" s="184" customFormat="1" ht="15" x14ac:dyDescent="0.25"/>
    <row r="563" s="184" customFormat="1" ht="15" x14ac:dyDescent="0.25"/>
    <row r="564" s="184" customFormat="1" ht="15" x14ac:dyDescent="0.25"/>
    <row r="565" s="184" customFormat="1" ht="15" x14ac:dyDescent="0.25"/>
    <row r="566" s="184" customFormat="1" ht="15" x14ac:dyDescent="0.25"/>
    <row r="567" s="184" customFormat="1" ht="15" x14ac:dyDescent="0.25"/>
    <row r="568" s="184" customFormat="1" ht="15" x14ac:dyDescent="0.25"/>
    <row r="569" s="184" customFormat="1" ht="15" x14ac:dyDescent="0.25"/>
    <row r="570" s="184" customFormat="1" ht="15" x14ac:dyDescent="0.25"/>
    <row r="571" s="184" customFormat="1" ht="15" x14ac:dyDescent="0.25"/>
    <row r="572" s="184" customFormat="1" ht="15" x14ac:dyDescent="0.25"/>
    <row r="573" s="184" customFormat="1" ht="15" x14ac:dyDescent="0.25"/>
    <row r="574" s="184" customFormat="1" ht="15" x14ac:dyDescent="0.25"/>
    <row r="575" s="184" customFormat="1" ht="15" x14ac:dyDescent="0.25"/>
    <row r="576" s="184" customFormat="1" ht="15" x14ac:dyDescent="0.25"/>
    <row r="577" s="184" customFormat="1" ht="15" x14ac:dyDescent="0.25"/>
    <row r="578" s="184" customFormat="1" ht="15" x14ac:dyDescent="0.25"/>
    <row r="579" s="184" customFormat="1" ht="15" x14ac:dyDescent="0.25"/>
    <row r="580" s="184" customFormat="1" ht="15" x14ac:dyDescent="0.25"/>
    <row r="581" s="184" customFormat="1" ht="15" x14ac:dyDescent="0.25"/>
    <row r="582" s="184" customFormat="1" ht="15" x14ac:dyDescent="0.25"/>
    <row r="583" s="184" customFormat="1" ht="15" x14ac:dyDescent="0.25"/>
    <row r="584" s="184" customFormat="1" ht="15" x14ac:dyDescent="0.25"/>
    <row r="585" s="184" customFormat="1" ht="15" x14ac:dyDescent="0.25"/>
    <row r="586" s="184" customFormat="1" ht="15" x14ac:dyDescent="0.25"/>
    <row r="587" s="184" customFormat="1" ht="15" x14ac:dyDescent="0.25"/>
    <row r="588" s="184" customFormat="1" ht="15" x14ac:dyDescent="0.25"/>
    <row r="589" s="184" customFormat="1" ht="15" x14ac:dyDescent="0.25"/>
    <row r="590" s="184" customFormat="1" ht="15" x14ac:dyDescent="0.25"/>
    <row r="591" s="184" customFormat="1" ht="15" x14ac:dyDescent="0.25"/>
    <row r="592" s="184" customFormat="1" ht="15" x14ac:dyDescent="0.25"/>
    <row r="593" s="184" customFormat="1" ht="15" x14ac:dyDescent="0.25"/>
    <row r="594" s="184" customFormat="1" ht="15" x14ac:dyDescent="0.25"/>
    <row r="595" s="184" customFormat="1" ht="15" x14ac:dyDescent="0.25"/>
    <row r="596" s="184" customFormat="1" ht="15" x14ac:dyDescent="0.25"/>
    <row r="597" s="184" customFormat="1" ht="15" x14ac:dyDescent="0.25"/>
    <row r="598" s="184" customFormat="1" ht="15" x14ac:dyDescent="0.25"/>
    <row r="599" s="184" customFormat="1" ht="15" x14ac:dyDescent="0.25"/>
    <row r="600" s="184" customFormat="1" ht="15" x14ac:dyDescent="0.25"/>
    <row r="601" s="184" customFormat="1" ht="15" x14ac:dyDescent="0.25"/>
    <row r="602" s="184" customFormat="1" ht="15" x14ac:dyDescent="0.25"/>
    <row r="603" s="184" customFormat="1" ht="15" x14ac:dyDescent="0.25"/>
    <row r="604" s="184" customFormat="1" ht="15" x14ac:dyDescent="0.25"/>
    <row r="605" s="184" customFormat="1" ht="15" x14ac:dyDescent="0.25"/>
    <row r="606" s="184" customFormat="1" ht="15" x14ac:dyDescent="0.25"/>
    <row r="607" s="184" customFormat="1" ht="15" x14ac:dyDescent="0.25"/>
    <row r="608" s="184" customFormat="1" ht="15" x14ac:dyDescent="0.25"/>
    <row r="609" s="184" customFormat="1" ht="15" x14ac:dyDescent="0.25"/>
    <row r="610" s="184" customFormat="1" ht="15" x14ac:dyDescent="0.25"/>
    <row r="611" s="184" customFormat="1" ht="15" x14ac:dyDescent="0.25"/>
    <row r="612" s="184" customFormat="1" ht="15" x14ac:dyDescent="0.25"/>
    <row r="613" s="184" customFormat="1" ht="15" x14ac:dyDescent="0.25"/>
    <row r="614" s="184" customFormat="1" ht="15" x14ac:dyDescent="0.25"/>
    <row r="615" s="184" customFormat="1" ht="15" x14ac:dyDescent="0.25"/>
    <row r="616" s="184" customFormat="1" ht="15" x14ac:dyDescent="0.25"/>
    <row r="617" s="184" customFormat="1" ht="15" x14ac:dyDescent="0.25"/>
    <row r="618" s="184" customFormat="1" ht="15" x14ac:dyDescent="0.25"/>
    <row r="619" s="184" customFormat="1" ht="15" x14ac:dyDescent="0.25"/>
    <row r="620" s="184" customFormat="1" ht="15" x14ac:dyDescent="0.25"/>
    <row r="621" s="184" customFormat="1" ht="15" x14ac:dyDescent="0.25"/>
    <row r="622" s="184" customFormat="1" ht="15" x14ac:dyDescent="0.25"/>
    <row r="623" s="184" customFormat="1" ht="15" x14ac:dyDescent="0.25"/>
    <row r="624" s="184" customFormat="1" ht="15" x14ac:dyDescent="0.25"/>
    <row r="625" s="184" customFormat="1" ht="15" x14ac:dyDescent="0.25"/>
    <row r="626" s="184" customFormat="1" ht="15" x14ac:dyDescent="0.25"/>
    <row r="627" s="184" customFormat="1" ht="15" x14ac:dyDescent="0.25"/>
    <row r="628" s="184" customFormat="1" ht="15" x14ac:dyDescent="0.25"/>
    <row r="629" s="184" customFormat="1" ht="15" x14ac:dyDescent="0.25"/>
    <row r="630" s="184" customFormat="1" ht="15" x14ac:dyDescent="0.25"/>
    <row r="631" s="184" customFormat="1" ht="15" x14ac:dyDescent="0.25"/>
    <row r="632" s="184" customFormat="1" ht="15" x14ac:dyDescent="0.25"/>
    <row r="633" s="184" customFormat="1" ht="15" x14ac:dyDescent="0.25"/>
    <row r="634" s="184" customFormat="1" ht="15" x14ac:dyDescent="0.25"/>
    <row r="635" s="184" customFormat="1" ht="15" x14ac:dyDescent="0.25"/>
    <row r="636" s="184" customFormat="1" ht="15" x14ac:dyDescent="0.25"/>
    <row r="637" s="184" customFormat="1" ht="15" x14ac:dyDescent="0.25"/>
    <row r="638" s="184" customFormat="1" ht="15" x14ac:dyDescent="0.25"/>
    <row r="639" s="184" customFormat="1" ht="15" x14ac:dyDescent="0.25"/>
    <row r="640" s="184" customFormat="1" ht="15" x14ac:dyDescent="0.25"/>
    <row r="641" s="184" customFormat="1" ht="15" x14ac:dyDescent="0.25"/>
    <row r="642" s="184" customFormat="1" ht="15" x14ac:dyDescent="0.25"/>
    <row r="643" s="184" customFormat="1" ht="15" x14ac:dyDescent="0.25"/>
    <row r="644" s="184" customFormat="1" ht="15" x14ac:dyDescent="0.25"/>
    <row r="645" s="184" customFormat="1" ht="15" x14ac:dyDescent="0.25"/>
    <row r="646" s="184" customFormat="1" ht="15" x14ac:dyDescent="0.25"/>
    <row r="647" s="184" customFormat="1" ht="15" x14ac:dyDescent="0.25"/>
    <row r="648" s="184" customFormat="1" ht="15" x14ac:dyDescent="0.25"/>
    <row r="649" s="184" customFormat="1" ht="15" x14ac:dyDescent="0.25"/>
    <row r="650" s="184" customFormat="1" ht="15" x14ac:dyDescent="0.25"/>
    <row r="651" s="184" customFormat="1" ht="15" x14ac:dyDescent="0.25"/>
    <row r="652" s="184" customFormat="1" ht="15" x14ac:dyDescent="0.25"/>
    <row r="653" s="184" customFormat="1" ht="15" x14ac:dyDescent="0.25"/>
    <row r="654" s="184" customFormat="1" ht="15" x14ac:dyDescent="0.25"/>
    <row r="655" s="184" customFormat="1" ht="15" x14ac:dyDescent="0.25"/>
    <row r="656" s="184" customFormat="1" ht="15" x14ac:dyDescent="0.25"/>
    <row r="657" s="184" customFormat="1" ht="15" x14ac:dyDescent="0.25"/>
    <row r="658" s="184" customFormat="1" ht="15" x14ac:dyDescent="0.25"/>
    <row r="659" s="184" customFormat="1" ht="15" x14ac:dyDescent="0.25"/>
    <row r="660" s="184" customFormat="1" ht="15" x14ac:dyDescent="0.25"/>
    <row r="661" s="184" customFormat="1" ht="15" x14ac:dyDescent="0.25"/>
    <row r="662" s="184" customFormat="1" ht="15" x14ac:dyDescent="0.25"/>
    <row r="663" s="184" customFormat="1" ht="15" x14ac:dyDescent="0.25"/>
    <row r="664" s="184" customFormat="1" ht="15" x14ac:dyDescent="0.25"/>
    <row r="665" s="184" customFormat="1" ht="15" x14ac:dyDescent="0.25"/>
    <row r="666" s="184" customFormat="1" ht="15" x14ac:dyDescent="0.25"/>
    <row r="667" s="184" customFormat="1" ht="15" x14ac:dyDescent="0.25"/>
    <row r="668" s="184" customFormat="1" ht="15" x14ac:dyDescent="0.25"/>
    <row r="669" s="184" customFormat="1" ht="15" x14ac:dyDescent="0.25"/>
    <row r="670" s="184" customFormat="1" ht="15" x14ac:dyDescent="0.25"/>
    <row r="671" s="184" customFormat="1" ht="15" x14ac:dyDescent="0.25"/>
    <row r="672" s="184" customFormat="1" ht="15" x14ac:dyDescent="0.25"/>
    <row r="673" s="184" customFormat="1" ht="15" x14ac:dyDescent="0.25"/>
    <row r="674" s="184" customFormat="1" ht="15" x14ac:dyDescent="0.25"/>
    <row r="675" s="184" customFormat="1" ht="15" x14ac:dyDescent="0.25"/>
    <row r="676" s="184" customFormat="1" ht="15" x14ac:dyDescent="0.25"/>
    <row r="677" s="184" customFormat="1" ht="15" x14ac:dyDescent="0.25"/>
    <row r="678" s="184" customFormat="1" ht="15" x14ac:dyDescent="0.25"/>
    <row r="679" s="184" customFormat="1" ht="15" x14ac:dyDescent="0.25"/>
    <row r="680" s="184" customFormat="1" ht="15" x14ac:dyDescent="0.25"/>
    <row r="681" s="184" customFormat="1" ht="15" x14ac:dyDescent="0.25"/>
    <row r="682" s="184" customFormat="1" ht="15" x14ac:dyDescent="0.25"/>
    <row r="683" s="184" customFormat="1" ht="15" x14ac:dyDescent="0.25"/>
    <row r="684" s="184" customFormat="1" ht="15" x14ac:dyDescent="0.25"/>
    <row r="685" s="184" customFormat="1" ht="15" x14ac:dyDescent="0.25"/>
    <row r="686" s="184" customFormat="1" ht="15" x14ac:dyDescent="0.25"/>
    <row r="687" s="184" customFormat="1" ht="15" x14ac:dyDescent="0.25"/>
    <row r="688" s="184" customFormat="1" ht="15" x14ac:dyDescent="0.25"/>
    <row r="689" s="184" customFormat="1" ht="15" x14ac:dyDescent="0.25"/>
    <row r="690" s="184" customFormat="1" ht="15" x14ac:dyDescent="0.25"/>
    <row r="691" s="184" customFormat="1" ht="15" x14ac:dyDescent="0.25"/>
    <row r="692" s="184" customFormat="1" ht="15" x14ac:dyDescent="0.25"/>
    <row r="693" s="184" customFormat="1" ht="15" x14ac:dyDescent="0.25"/>
    <row r="694" s="184" customFormat="1" ht="15" x14ac:dyDescent="0.25"/>
    <row r="695" s="184" customFormat="1" ht="15" x14ac:dyDescent="0.25"/>
    <row r="696" s="184" customFormat="1" ht="15" x14ac:dyDescent="0.25"/>
    <row r="697" s="184" customFormat="1" ht="15" x14ac:dyDescent="0.25"/>
    <row r="698" s="184" customFormat="1" ht="15" x14ac:dyDescent="0.25"/>
    <row r="699" s="184" customFormat="1" ht="15" x14ac:dyDescent="0.25"/>
    <row r="700" s="184" customFormat="1" ht="15" x14ac:dyDescent="0.25"/>
    <row r="701" s="184" customFormat="1" ht="15" x14ac:dyDescent="0.25"/>
    <row r="702" s="184" customFormat="1" ht="15" x14ac:dyDescent="0.25"/>
    <row r="703" s="184" customFormat="1" ht="15" x14ac:dyDescent="0.25"/>
    <row r="704" s="184" customFormat="1" ht="15" x14ac:dyDescent="0.25"/>
    <row r="705" s="184" customFormat="1" ht="15" x14ac:dyDescent="0.25"/>
    <row r="706" s="184" customFormat="1" ht="15" x14ac:dyDescent="0.25"/>
    <row r="707" s="184" customFormat="1" ht="15" x14ac:dyDescent="0.25"/>
    <row r="708" s="184" customFormat="1" ht="15" x14ac:dyDescent="0.25"/>
    <row r="709" s="184" customFormat="1" ht="15" x14ac:dyDescent="0.25"/>
    <row r="710" s="184" customFormat="1" ht="15" x14ac:dyDescent="0.25"/>
    <row r="711" s="184" customFormat="1" ht="15" x14ac:dyDescent="0.25"/>
    <row r="712" s="184" customFormat="1" ht="15" x14ac:dyDescent="0.25"/>
    <row r="713" s="184" customFormat="1" ht="15" x14ac:dyDescent="0.25"/>
    <row r="714" s="184" customFormat="1" ht="15" x14ac:dyDescent="0.25"/>
    <row r="715" s="184" customFormat="1" ht="15" x14ac:dyDescent="0.25"/>
    <row r="716" s="184" customFormat="1" ht="15" x14ac:dyDescent="0.25"/>
    <row r="717" s="184" customFormat="1" ht="15" x14ac:dyDescent="0.25"/>
    <row r="718" s="184" customFormat="1" ht="15" x14ac:dyDescent="0.25"/>
    <row r="719" s="184" customFormat="1" ht="15" x14ac:dyDescent="0.25"/>
    <row r="720" s="184" customFormat="1" ht="15" x14ac:dyDescent="0.25"/>
    <row r="721" s="184" customFormat="1" ht="15" x14ac:dyDescent="0.25"/>
    <row r="722" s="184" customFormat="1" ht="15" x14ac:dyDescent="0.25"/>
    <row r="723" s="184" customFormat="1" ht="15" x14ac:dyDescent="0.25"/>
    <row r="724" s="184" customFormat="1" ht="15" x14ac:dyDescent="0.25"/>
    <row r="725" s="184" customFormat="1" ht="15" x14ac:dyDescent="0.25"/>
    <row r="726" s="184" customFormat="1" ht="15" x14ac:dyDescent="0.25"/>
    <row r="727" s="184" customFormat="1" ht="15" x14ac:dyDescent="0.25"/>
    <row r="728" s="184" customFormat="1" ht="15" x14ac:dyDescent="0.25"/>
    <row r="729" s="184" customFormat="1" ht="15" x14ac:dyDescent="0.25"/>
    <row r="730" s="184" customFormat="1" ht="15" x14ac:dyDescent="0.25"/>
    <row r="731" s="184" customFormat="1" ht="15" x14ac:dyDescent="0.25"/>
    <row r="732" s="184" customFormat="1" ht="15" x14ac:dyDescent="0.25"/>
    <row r="733" s="184" customFormat="1" ht="15" x14ac:dyDescent="0.25"/>
    <row r="734" s="184" customFormat="1" ht="15" x14ac:dyDescent="0.25"/>
    <row r="735" s="184" customFormat="1" ht="15" x14ac:dyDescent="0.25"/>
    <row r="736" s="184" customFormat="1" ht="15" x14ac:dyDescent="0.25"/>
    <row r="737" s="184" customFormat="1" ht="15" x14ac:dyDescent="0.25"/>
    <row r="738" s="184" customFormat="1" ht="15" x14ac:dyDescent="0.25"/>
    <row r="739" s="184" customFormat="1" ht="15" x14ac:dyDescent="0.25"/>
    <row r="740" s="184" customFormat="1" ht="15" x14ac:dyDescent="0.25"/>
    <row r="741" s="184" customFormat="1" ht="15" x14ac:dyDescent="0.25"/>
    <row r="742" s="184" customFormat="1" ht="15" x14ac:dyDescent="0.25"/>
    <row r="743" s="184" customFormat="1" ht="15" x14ac:dyDescent="0.25"/>
    <row r="744" s="184" customFormat="1" ht="15" x14ac:dyDescent="0.25"/>
    <row r="745" s="184" customFormat="1" ht="15" x14ac:dyDescent="0.25"/>
    <row r="746" s="184" customFormat="1" ht="15" x14ac:dyDescent="0.25"/>
    <row r="747" s="184" customFormat="1" ht="15" x14ac:dyDescent="0.25"/>
    <row r="748" s="184" customFormat="1" ht="15" x14ac:dyDescent="0.25"/>
    <row r="749" s="184" customFormat="1" ht="15" x14ac:dyDescent="0.25"/>
    <row r="750" s="184" customFormat="1" ht="15" x14ac:dyDescent="0.25"/>
    <row r="751" s="184" customFormat="1" ht="15" x14ac:dyDescent="0.25"/>
    <row r="752" s="184" customFormat="1" ht="15" x14ac:dyDescent="0.25"/>
    <row r="753" s="184" customFormat="1" ht="15" x14ac:dyDescent="0.25"/>
    <row r="754" s="184" customFormat="1" ht="15" x14ac:dyDescent="0.25"/>
    <row r="755" s="184" customFormat="1" ht="15" x14ac:dyDescent="0.25"/>
    <row r="756" s="184" customFormat="1" ht="15" x14ac:dyDescent="0.25"/>
    <row r="757" s="184" customFormat="1" ht="15" x14ac:dyDescent="0.25"/>
    <row r="758" s="184" customFormat="1" ht="15" x14ac:dyDescent="0.25"/>
    <row r="759" s="184" customFormat="1" ht="15" x14ac:dyDescent="0.25"/>
    <row r="760" s="184" customFormat="1" ht="15" x14ac:dyDescent="0.25"/>
    <row r="761" s="184" customFormat="1" ht="15" x14ac:dyDescent="0.25"/>
    <row r="762" s="184" customFormat="1" ht="15" x14ac:dyDescent="0.25"/>
    <row r="763" s="184" customFormat="1" ht="15" x14ac:dyDescent="0.25"/>
    <row r="764" s="184" customFormat="1" ht="15" x14ac:dyDescent="0.25"/>
    <row r="765" s="184" customFormat="1" ht="15" x14ac:dyDescent="0.25"/>
    <row r="766" s="184" customFormat="1" ht="15" x14ac:dyDescent="0.25"/>
    <row r="767" s="184" customFormat="1" ht="15" x14ac:dyDescent="0.25"/>
    <row r="768" s="184" customFormat="1" ht="15" x14ac:dyDescent="0.25"/>
    <row r="769" s="184" customFormat="1" ht="15" x14ac:dyDescent="0.25"/>
    <row r="770" s="184" customFormat="1" ht="15" x14ac:dyDescent="0.25"/>
    <row r="771" s="184" customFormat="1" ht="15" x14ac:dyDescent="0.25"/>
    <row r="772" s="184" customFormat="1" ht="15" x14ac:dyDescent="0.25"/>
    <row r="773" s="184" customFormat="1" ht="15" x14ac:dyDescent="0.25"/>
    <row r="774" s="184" customFormat="1" ht="15" x14ac:dyDescent="0.25"/>
    <row r="775" s="184" customFormat="1" ht="15" x14ac:dyDescent="0.25"/>
    <row r="776" s="184" customFormat="1" ht="15" x14ac:dyDescent="0.25"/>
    <row r="777" s="184" customFormat="1" ht="15" x14ac:dyDescent="0.25"/>
    <row r="778" s="184" customFormat="1" ht="15" x14ac:dyDescent="0.25"/>
    <row r="779" s="184" customFormat="1" ht="15" x14ac:dyDescent="0.25"/>
    <row r="780" s="184" customFormat="1" ht="15" x14ac:dyDescent="0.25"/>
    <row r="781" s="184" customFormat="1" ht="15" x14ac:dyDescent="0.25"/>
    <row r="782" s="184" customFormat="1" ht="15" x14ac:dyDescent="0.25"/>
    <row r="783" s="184" customFormat="1" ht="15" x14ac:dyDescent="0.25"/>
    <row r="784" s="184" customFormat="1" ht="15" x14ac:dyDescent="0.25"/>
    <row r="785" s="184" customFormat="1" ht="15" x14ac:dyDescent="0.25"/>
    <row r="786" s="184" customFormat="1" ht="15" x14ac:dyDescent="0.25"/>
    <row r="787" s="184" customFormat="1" ht="15" x14ac:dyDescent="0.25"/>
    <row r="788" s="184" customFormat="1" ht="15" x14ac:dyDescent="0.25"/>
    <row r="789" s="184" customFormat="1" ht="15" x14ac:dyDescent="0.25"/>
    <row r="790" s="184" customFormat="1" ht="15" x14ac:dyDescent="0.25"/>
    <row r="791" s="184" customFormat="1" ht="15" x14ac:dyDescent="0.25"/>
    <row r="792" s="184" customFormat="1" ht="15" x14ac:dyDescent="0.25"/>
    <row r="793" s="184" customFormat="1" ht="15" x14ac:dyDescent="0.25"/>
    <row r="794" s="184" customFormat="1" ht="15" x14ac:dyDescent="0.25"/>
    <row r="795" s="184" customFormat="1" ht="15" x14ac:dyDescent="0.25"/>
    <row r="796" s="184" customFormat="1" ht="15" x14ac:dyDescent="0.25"/>
    <row r="797" s="184" customFormat="1" ht="15" x14ac:dyDescent="0.25"/>
    <row r="798" s="184" customFormat="1" ht="15" x14ac:dyDescent="0.25"/>
    <row r="799" s="184" customFormat="1" ht="15" x14ac:dyDescent="0.25"/>
    <row r="800" s="184" customFormat="1" ht="15" x14ac:dyDescent="0.25"/>
    <row r="801" s="184" customFormat="1" ht="15" x14ac:dyDescent="0.25"/>
    <row r="802" s="184" customFormat="1" ht="15" x14ac:dyDescent="0.25"/>
    <row r="803" s="184" customFormat="1" ht="15" x14ac:dyDescent="0.25"/>
    <row r="804" s="184" customFormat="1" ht="15" x14ac:dyDescent="0.25"/>
    <row r="805" s="184" customFormat="1" ht="15" x14ac:dyDescent="0.25"/>
    <row r="806" s="184" customFormat="1" ht="15" x14ac:dyDescent="0.25"/>
    <row r="807" s="184" customFormat="1" ht="15" x14ac:dyDescent="0.25"/>
    <row r="808" s="184" customFormat="1" ht="15" x14ac:dyDescent="0.25"/>
    <row r="809" s="184" customFormat="1" ht="15" x14ac:dyDescent="0.25"/>
    <row r="810" s="184" customFormat="1" ht="15" x14ac:dyDescent="0.25"/>
    <row r="811" s="184" customFormat="1" ht="15" x14ac:dyDescent="0.25"/>
    <row r="812" s="184" customFormat="1" ht="15" x14ac:dyDescent="0.25"/>
    <row r="813" s="184" customFormat="1" ht="15" x14ac:dyDescent="0.25"/>
    <row r="814" s="184" customFormat="1" ht="15" x14ac:dyDescent="0.25"/>
    <row r="815" s="184" customFormat="1" ht="15" x14ac:dyDescent="0.25"/>
    <row r="816" s="184" customFormat="1" ht="15" x14ac:dyDescent="0.25"/>
    <row r="817" s="184" customFormat="1" ht="15" x14ac:dyDescent="0.25"/>
    <row r="818" s="184" customFormat="1" ht="15" x14ac:dyDescent="0.25"/>
    <row r="819" s="184" customFormat="1" ht="15" x14ac:dyDescent="0.25"/>
    <row r="820" s="184" customFormat="1" ht="15" x14ac:dyDescent="0.25"/>
    <row r="821" s="184" customFormat="1" ht="15" x14ac:dyDescent="0.25"/>
    <row r="822" s="184" customFormat="1" ht="15" x14ac:dyDescent="0.25"/>
    <row r="823" s="184" customFormat="1" ht="15" x14ac:dyDescent="0.25"/>
    <row r="824" s="184" customFormat="1" ht="15" x14ac:dyDescent="0.25"/>
    <row r="825" s="184" customFormat="1" ht="15" x14ac:dyDescent="0.25"/>
    <row r="826" s="184" customFormat="1" ht="15" x14ac:dyDescent="0.25"/>
    <row r="827" s="184" customFormat="1" ht="15" x14ac:dyDescent="0.25"/>
    <row r="828" s="184" customFormat="1" ht="15" x14ac:dyDescent="0.25"/>
    <row r="829" s="184" customFormat="1" ht="15" x14ac:dyDescent="0.25"/>
    <row r="830" s="184" customFormat="1" ht="15" x14ac:dyDescent="0.25"/>
    <row r="831" s="184" customFormat="1" ht="15" x14ac:dyDescent="0.25"/>
    <row r="832" s="184" customFormat="1" ht="15" x14ac:dyDescent="0.25"/>
    <row r="833" s="184" customFormat="1" ht="15" x14ac:dyDescent="0.25"/>
    <row r="834" s="184" customFormat="1" ht="15" x14ac:dyDescent="0.25"/>
    <row r="835" s="184" customFormat="1" ht="15" x14ac:dyDescent="0.25"/>
    <row r="836" s="184" customFormat="1" ht="15" x14ac:dyDescent="0.25"/>
    <row r="837" s="184" customFormat="1" ht="15" x14ac:dyDescent="0.25"/>
    <row r="838" s="184" customFormat="1" ht="15" x14ac:dyDescent="0.25"/>
    <row r="839" s="184" customFormat="1" ht="15" x14ac:dyDescent="0.25"/>
    <row r="840" s="184" customFormat="1" ht="15" x14ac:dyDescent="0.25"/>
    <row r="841" s="184" customFormat="1" ht="15" x14ac:dyDescent="0.25"/>
    <row r="842" s="184" customFormat="1" ht="15" x14ac:dyDescent="0.25"/>
    <row r="843" s="184" customFormat="1" ht="15" x14ac:dyDescent="0.25"/>
    <row r="844" s="184" customFormat="1" ht="15" x14ac:dyDescent="0.25"/>
    <row r="845" s="184" customFormat="1" ht="15" x14ac:dyDescent="0.25"/>
    <row r="846" s="184" customFormat="1" ht="15" x14ac:dyDescent="0.25"/>
    <row r="847" s="184" customFormat="1" ht="15" x14ac:dyDescent="0.25"/>
    <row r="848" s="184" customFormat="1" ht="15" x14ac:dyDescent="0.25"/>
    <row r="849" s="184" customFormat="1" ht="15" x14ac:dyDescent="0.25"/>
    <row r="850" s="184" customFormat="1" ht="15" x14ac:dyDescent="0.25"/>
    <row r="851" s="184" customFormat="1" ht="15" x14ac:dyDescent="0.25"/>
    <row r="852" s="184" customFormat="1" ht="15" x14ac:dyDescent="0.25"/>
    <row r="853" s="184" customFormat="1" ht="15" x14ac:dyDescent="0.25"/>
    <row r="854" s="184" customFormat="1" ht="15" x14ac:dyDescent="0.25"/>
    <row r="855" s="184" customFormat="1" ht="15" x14ac:dyDescent="0.25"/>
    <row r="856" s="184" customFormat="1" ht="15" x14ac:dyDescent="0.25"/>
    <row r="857" s="184" customFormat="1" ht="15" x14ac:dyDescent="0.25"/>
    <row r="858" s="184" customFormat="1" ht="15" x14ac:dyDescent="0.25"/>
    <row r="859" s="184" customFormat="1" ht="15" x14ac:dyDescent="0.25"/>
    <row r="860" s="184" customFormat="1" ht="15" x14ac:dyDescent="0.25"/>
    <row r="861" s="184" customFormat="1" ht="15" x14ac:dyDescent="0.25"/>
    <row r="862" s="184" customFormat="1" ht="15" x14ac:dyDescent="0.25"/>
    <row r="863" s="184" customFormat="1" ht="15" x14ac:dyDescent="0.25"/>
    <row r="864" s="184" customFormat="1" ht="15" x14ac:dyDescent="0.25"/>
    <row r="865" s="184" customFormat="1" ht="15" x14ac:dyDescent="0.25"/>
    <row r="866" s="184" customFormat="1" ht="15" x14ac:dyDescent="0.25"/>
    <row r="867" s="184" customFormat="1" ht="15" x14ac:dyDescent="0.25"/>
    <row r="868" s="184" customFormat="1" ht="15" x14ac:dyDescent="0.25"/>
    <row r="869" s="184" customFormat="1" ht="15" x14ac:dyDescent="0.25"/>
    <row r="870" s="184" customFormat="1" ht="15" x14ac:dyDescent="0.25"/>
    <row r="871" s="184" customFormat="1" ht="15" x14ac:dyDescent="0.25"/>
    <row r="872" s="184" customFormat="1" ht="15" x14ac:dyDescent="0.25"/>
    <row r="873" s="184" customFormat="1" ht="15" x14ac:dyDescent="0.25"/>
    <row r="874" s="184" customFormat="1" ht="15" x14ac:dyDescent="0.25"/>
    <row r="875" s="184" customFormat="1" ht="15" x14ac:dyDescent="0.25"/>
    <row r="876" s="184" customFormat="1" ht="15" x14ac:dyDescent="0.25"/>
    <row r="877" s="184" customFormat="1" ht="15" x14ac:dyDescent="0.25"/>
    <row r="878" s="184" customFormat="1" ht="15" x14ac:dyDescent="0.25"/>
    <row r="879" s="184" customFormat="1" ht="15" x14ac:dyDescent="0.25"/>
    <row r="880" s="184" customFormat="1" ht="15" x14ac:dyDescent="0.25"/>
    <row r="881" s="184" customFormat="1" ht="15" x14ac:dyDescent="0.25"/>
    <row r="882" s="184" customFormat="1" ht="15" x14ac:dyDescent="0.25"/>
    <row r="883" s="184" customFormat="1" ht="15" x14ac:dyDescent="0.25"/>
    <row r="884" s="184" customFormat="1" ht="15" x14ac:dyDescent="0.25"/>
    <row r="885" s="184" customFormat="1" ht="15" x14ac:dyDescent="0.25"/>
    <row r="886" s="184" customFormat="1" ht="15" x14ac:dyDescent="0.25"/>
    <row r="887" s="184" customFormat="1" ht="15" x14ac:dyDescent="0.25"/>
    <row r="888" s="184" customFormat="1" ht="15" x14ac:dyDescent="0.25"/>
    <row r="889" s="184" customFormat="1" ht="15" x14ac:dyDescent="0.25"/>
    <row r="890" s="184" customFormat="1" ht="15" x14ac:dyDescent="0.25"/>
    <row r="891" s="184" customFormat="1" ht="15" x14ac:dyDescent="0.25"/>
    <row r="892" s="184" customFormat="1" ht="15" x14ac:dyDescent="0.25"/>
    <row r="893" s="184" customFormat="1" ht="15" x14ac:dyDescent="0.25"/>
    <row r="894" s="184" customFormat="1" ht="15" x14ac:dyDescent="0.25"/>
    <row r="895" s="184" customFormat="1" ht="15" x14ac:dyDescent="0.25"/>
    <row r="896" s="184" customFormat="1" ht="15" x14ac:dyDescent="0.25"/>
    <row r="897" s="184" customFormat="1" ht="15" x14ac:dyDescent="0.25"/>
    <row r="898" s="184" customFormat="1" ht="15" x14ac:dyDescent="0.25"/>
    <row r="899" s="184" customFormat="1" ht="15" x14ac:dyDescent="0.25"/>
    <row r="900" s="184" customFormat="1" ht="15" x14ac:dyDescent="0.25"/>
    <row r="901" s="184" customFormat="1" ht="15" x14ac:dyDescent="0.25"/>
    <row r="902" s="184" customFormat="1" ht="15" x14ac:dyDescent="0.25"/>
    <row r="903" s="184" customFormat="1" ht="15" x14ac:dyDescent="0.25"/>
    <row r="904" s="184" customFormat="1" ht="15" x14ac:dyDescent="0.25"/>
    <row r="905" s="184" customFormat="1" ht="15" x14ac:dyDescent="0.25"/>
    <row r="906" s="184" customFormat="1" ht="15" x14ac:dyDescent="0.25"/>
    <row r="907" s="184" customFormat="1" ht="15" x14ac:dyDescent="0.25"/>
    <row r="908" s="184" customFormat="1" ht="15" x14ac:dyDescent="0.25"/>
    <row r="909" s="184" customFormat="1" ht="15" x14ac:dyDescent="0.25"/>
    <row r="910" s="184" customFormat="1" ht="15" x14ac:dyDescent="0.25"/>
    <row r="911" s="184" customFormat="1" ht="15" x14ac:dyDescent="0.25"/>
    <row r="912" s="184" customFormat="1" ht="15" x14ac:dyDescent="0.25"/>
    <row r="913" s="184" customFormat="1" ht="15" x14ac:dyDescent="0.25"/>
    <row r="914" s="184" customFormat="1" ht="15" x14ac:dyDescent="0.25"/>
    <row r="915" s="184" customFormat="1" ht="15" x14ac:dyDescent="0.25"/>
    <row r="916" s="184" customFormat="1" ht="15" x14ac:dyDescent="0.25"/>
    <row r="917" s="184" customFormat="1" ht="15" x14ac:dyDescent="0.25"/>
    <row r="918" s="184" customFormat="1" ht="15" x14ac:dyDescent="0.25"/>
    <row r="919" s="184" customFormat="1" ht="15" x14ac:dyDescent="0.25"/>
    <row r="920" s="184" customFormat="1" ht="15" x14ac:dyDescent="0.25"/>
    <row r="921" s="184" customFormat="1" ht="15" x14ac:dyDescent="0.25"/>
    <row r="922" s="184" customFormat="1" ht="15" x14ac:dyDescent="0.25"/>
    <row r="923" s="184" customFormat="1" ht="15" x14ac:dyDescent="0.25"/>
    <row r="924" s="184" customFormat="1" ht="15" x14ac:dyDescent="0.25"/>
    <row r="925" s="184" customFormat="1" ht="15" x14ac:dyDescent="0.25"/>
    <row r="926" s="184" customFormat="1" ht="15" x14ac:dyDescent="0.25"/>
    <row r="927" s="184" customFormat="1" ht="15" x14ac:dyDescent="0.25"/>
    <row r="928" s="184" customFormat="1" ht="15" x14ac:dyDescent="0.25"/>
    <row r="929" s="184" customFormat="1" ht="15" x14ac:dyDescent="0.25"/>
    <row r="930" s="184" customFormat="1" ht="15" x14ac:dyDescent="0.25"/>
    <row r="931" s="184" customFormat="1" ht="15" x14ac:dyDescent="0.25"/>
    <row r="932" s="184" customFormat="1" ht="15" x14ac:dyDescent="0.25"/>
    <row r="933" s="184" customFormat="1" ht="15" x14ac:dyDescent="0.25"/>
    <row r="934" s="184" customFormat="1" ht="15" x14ac:dyDescent="0.25"/>
    <row r="935" s="184" customFormat="1" ht="15" x14ac:dyDescent="0.25"/>
    <row r="936" s="184" customFormat="1" ht="15" x14ac:dyDescent="0.25"/>
    <row r="937" s="184" customFormat="1" ht="15" x14ac:dyDescent="0.25"/>
    <row r="938" s="184" customFormat="1" ht="15" x14ac:dyDescent="0.25"/>
    <row r="939" s="184" customFormat="1" ht="15" x14ac:dyDescent="0.25"/>
    <row r="940" s="184" customFormat="1" ht="15" x14ac:dyDescent="0.25"/>
    <row r="941" s="184" customFormat="1" ht="15" x14ac:dyDescent="0.25"/>
    <row r="942" s="184" customFormat="1" ht="15" x14ac:dyDescent="0.25"/>
    <row r="943" s="184" customFormat="1" ht="15" x14ac:dyDescent="0.25"/>
    <row r="944" s="184" customFormat="1" ht="15" x14ac:dyDescent="0.25"/>
    <row r="945" s="184" customFormat="1" ht="15" x14ac:dyDescent="0.25"/>
    <row r="946" s="184" customFormat="1" ht="15" x14ac:dyDescent="0.25"/>
    <row r="947" s="184" customFormat="1" ht="15" x14ac:dyDescent="0.25"/>
    <row r="948" s="184" customFormat="1" ht="15" x14ac:dyDescent="0.25"/>
    <row r="949" s="184" customFormat="1" ht="15" x14ac:dyDescent="0.25"/>
    <row r="950" s="184" customFormat="1" ht="15" x14ac:dyDescent="0.25"/>
    <row r="951" s="184" customFormat="1" ht="15" x14ac:dyDescent="0.25"/>
    <row r="952" s="184" customFormat="1" ht="15" x14ac:dyDescent="0.25"/>
    <row r="953" s="184" customFormat="1" ht="15" x14ac:dyDescent="0.25"/>
    <row r="954" s="184" customFormat="1" ht="15" x14ac:dyDescent="0.25"/>
    <row r="955" s="184" customFormat="1" ht="15" x14ac:dyDescent="0.25"/>
    <row r="956" s="184" customFormat="1" ht="15" x14ac:dyDescent="0.25"/>
    <row r="957" s="184" customFormat="1" ht="15" x14ac:dyDescent="0.25"/>
    <row r="958" s="184" customFormat="1" ht="15" x14ac:dyDescent="0.25"/>
    <row r="959" s="184" customFormat="1" ht="15" x14ac:dyDescent="0.25"/>
    <row r="960" s="184" customFormat="1" ht="15" x14ac:dyDescent="0.25"/>
    <row r="961" s="184" customFormat="1" ht="15" x14ac:dyDescent="0.25"/>
    <row r="962" s="184" customFormat="1" ht="15" x14ac:dyDescent="0.25"/>
    <row r="963" s="184" customFormat="1" ht="15" x14ac:dyDescent="0.25"/>
    <row r="964" s="184" customFormat="1" ht="15" x14ac:dyDescent="0.25"/>
    <row r="965" s="184" customFormat="1" ht="15" x14ac:dyDescent="0.25"/>
    <row r="966" s="184" customFormat="1" ht="15" x14ac:dyDescent="0.25"/>
    <row r="967" s="184" customFormat="1" ht="15" x14ac:dyDescent="0.25"/>
    <row r="968" s="184" customFormat="1" ht="15" x14ac:dyDescent="0.25"/>
    <row r="969" s="184" customFormat="1" ht="15" x14ac:dyDescent="0.25"/>
    <row r="970" s="184" customFormat="1" ht="15" x14ac:dyDescent="0.25"/>
    <row r="971" s="184" customFormat="1" ht="15" x14ac:dyDescent="0.25"/>
    <row r="972" s="184" customFormat="1" ht="15" x14ac:dyDescent="0.25"/>
    <row r="973" s="184" customFormat="1" ht="15" x14ac:dyDescent="0.25"/>
    <row r="974" s="184" customFormat="1" ht="15" x14ac:dyDescent="0.25"/>
    <row r="975" s="184" customFormat="1" ht="15" x14ac:dyDescent="0.25"/>
    <row r="976" s="184" customFormat="1" ht="15" x14ac:dyDescent="0.25"/>
    <row r="977" s="184" customFormat="1" ht="15" x14ac:dyDescent="0.25"/>
    <row r="978" s="184" customFormat="1" ht="15" x14ac:dyDescent="0.25"/>
    <row r="979" s="184" customFormat="1" ht="15" x14ac:dyDescent="0.25"/>
    <row r="980" s="184" customFormat="1" ht="15" x14ac:dyDescent="0.25"/>
    <row r="981" s="184" customFormat="1" ht="15" x14ac:dyDescent="0.25"/>
    <row r="982" s="184" customFormat="1" ht="15" x14ac:dyDescent="0.25"/>
    <row r="983" s="184" customFormat="1" ht="15" x14ac:dyDescent="0.25"/>
    <row r="984" s="184" customFormat="1" ht="15" x14ac:dyDescent="0.25"/>
    <row r="985" s="184" customFormat="1" ht="15" x14ac:dyDescent="0.25"/>
    <row r="986" s="184" customFormat="1" ht="15" x14ac:dyDescent="0.25"/>
    <row r="987" s="184" customFormat="1" ht="15" x14ac:dyDescent="0.25"/>
    <row r="988" s="184" customFormat="1" ht="15" x14ac:dyDescent="0.25"/>
    <row r="989" s="184" customFormat="1" ht="15" x14ac:dyDescent="0.25"/>
    <row r="990" s="184" customFormat="1" ht="15" x14ac:dyDescent="0.25"/>
    <row r="991" s="184" customFormat="1" ht="15" x14ac:dyDescent="0.25"/>
    <row r="992" s="184" customFormat="1" ht="15" x14ac:dyDescent="0.25"/>
    <row r="993" s="184" customFormat="1" ht="15" x14ac:dyDescent="0.25"/>
    <row r="994" s="184" customFormat="1" ht="15" x14ac:dyDescent="0.25"/>
    <row r="995" s="184" customFormat="1" ht="15" x14ac:dyDescent="0.25"/>
    <row r="996" s="184" customFormat="1" ht="15" x14ac:dyDescent="0.25"/>
    <row r="997" s="184" customFormat="1" ht="15" x14ac:dyDescent="0.25"/>
    <row r="998" s="184" customFormat="1" ht="15" x14ac:dyDescent="0.25"/>
    <row r="999" s="184" customFormat="1" ht="15" x14ac:dyDescent="0.25"/>
    <row r="1000" s="184" customFormat="1" ht="15" x14ac:dyDescent="0.25"/>
    <row r="1001" s="184" customFormat="1" ht="15" x14ac:dyDescent="0.25"/>
    <row r="1002" s="184" customFormat="1" ht="15" x14ac:dyDescent="0.25"/>
    <row r="1003" s="184" customFormat="1" ht="15" x14ac:dyDescent="0.25"/>
    <row r="1004" s="184" customFormat="1" ht="15" x14ac:dyDescent="0.25"/>
    <row r="1005" s="184" customFormat="1" ht="15" x14ac:dyDescent="0.25"/>
    <row r="1006" s="184" customFormat="1" ht="15" x14ac:dyDescent="0.25"/>
    <row r="1007" s="184" customFormat="1" ht="15" x14ac:dyDescent="0.25"/>
    <row r="1008" s="184" customFormat="1" ht="15" x14ac:dyDescent="0.25"/>
    <row r="1009" s="184" customFormat="1" ht="15" x14ac:dyDescent="0.25"/>
    <row r="1010" s="184" customFormat="1" ht="15" x14ac:dyDescent="0.25"/>
    <row r="1011" s="184" customFormat="1" ht="15" x14ac:dyDescent="0.25"/>
    <row r="1012" s="184" customFormat="1" ht="15" x14ac:dyDescent="0.25"/>
    <row r="1013" s="184" customFormat="1" ht="15" x14ac:dyDescent="0.25"/>
    <row r="1014" s="184" customFormat="1" ht="15" x14ac:dyDescent="0.25"/>
    <row r="1015" s="184" customFormat="1" ht="15" x14ac:dyDescent="0.25"/>
    <row r="1016" s="184" customFormat="1" ht="15" x14ac:dyDescent="0.25"/>
    <row r="1017" s="184" customFormat="1" ht="15" x14ac:dyDescent="0.25"/>
    <row r="1018" s="184" customFormat="1" ht="15" x14ac:dyDescent="0.25"/>
    <row r="1019" s="184" customFormat="1" ht="15" x14ac:dyDescent="0.25"/>
    <row r="1020" s="184" customFormat="1" ht="15" x14ac:dyDescent="0.25"/>
    <row r="1021" s="184" customFormat="1" ht="15" x14ac:dyDescent="0.25"/>
    <row r="1022" s="184" customFormat="1" ht="15" x14ac:dyDescent="0.25"/>
    <row r="1023" s="184" customFormat="1" ht="15" x14ac:dyDescent="0.25"/>
    <row r="1024" s="184" customFormat="1" ht="15" x14ac:dyDescent="0.25"/>
    <row r="1025" s="184" customFormat="1" ht="15" x14ac:dyDescent="0.25"/>
    <row r="1026" s="184" customFormat="1" ht="15" x14ac:dyDescent="0.25"/>
    <row r="1027" s="184" customFormat="1" ht="15" x14ac:dyDescent="0.25"/>
    <row r="1028" s="184" customFormat="1" ht="15" x14ac:dyDescent="0.25"/>
    <row r="1029" s="184" customFormat="1" ht="15" x14ac:dyDescent="0.25"/>
    <row r="1030" s="184" customFormat="1" ht="15" x14ac:dyDescent="0.25"/>
    <row r="1031" s="184" customFormat="1" ht="15" x14ac:dyDescent="0.25"/>
    <row r="1032" s="184" customFormat="1" ht="15" x14ac:dyDescent="0.25"/>
    <row r="1033" s="184" customFormat="1" ht="15" x14ac:dyDescent="0.25"/>
    <row r="1034" s="184" customFormat="1" ht="15" x14ac:dyDescent="0.25"/>
    <row r="1035" s="184" customFormat="1" ht="15" x14ac:dyDescent="0.25"/>
    <row r="1036" s="184" customFormat="1" ht="15" x14ac:dyDescent="0.25"/>
    <row r="1037" s="184" customFormat="1" ht="15" x14ac:dyDescent="0.25"/>
    <row r="1038" s="184" customFormat="1" ht="15" x14ac:dyDescent="0.25"/>
    <row r="1039" s="184" customFormat="1" ht="15" x14ac:dyDescent="0.25"/>
    <row r="1040" s="184" customFormat="1" ht="15" x14ac:dyDescent="0.25"/>
    <row r="1041" s="184" customFormat="1" ht="15" x14ac:dyDescent="0.25"/>
    <row r="1042" s="184" customFormat="1" ht="15" x14ac:dyDescent="0.25"/>
    <row r="1043" s="184" customFormat="1" ht="15" x14ac:dyDescent="0.25"/>
    <row r="1044" s="184" customFormat="1" ht="15" x14ac:dyDescent="0.25"/>
    <row r="1045" s="184" customFormat="1" ht="15" x14ac:dyDescent="0.25"/>
    <row r="1046" s="184" customFormat="1" ht="15" x14ac:dyDescent="0.25"/>
    <row r="1047" s="184" customFormat="1" ht="15" x14ac:dyDescent="0.25"/>
    <row r="1048" s="184" customFormat="1" ht="15" x14ac:dyDescent="0.25"/>
    <row r="1049" s="184" customFormat="1" ht="15" x14ac:dyDescent="0.25"/>
    <row r="1050" s="184" customFormat="1" ht="15" x14ac:dyDescent="0.25"/>
    <row r="1051" s="184" customFormat="1" ht="15" x14ac:dyDescent="0.25"/>
    <row r="1052" s="184" customFormat="1" ht="15" x14ac:dyDescent="0.25"/>
    <row r="1053" s="184" customFormat="1" ht="15" x14ac:dyDescent="0.25"/>
    <row r="1054" s="184" customFormat="1" ht="15" x14ac:dyDescent="0.25"/>
    <row r="1055" s="184" customFormat="1" ht="15" x14ac:dyDescent="0.25"/>
    <row r="1056" s="184" customFormat="1" ht="15" x14ac:dyDescent="0.25"/>
    <row r="1057" s="184" customFormat="1" ht="15" x14ac:dyDescent="0.25"/>
    <row r="1058" s="184" customFormat="1" ht="15" x14ac:dyDescent="0.25"/>
    <row r="1059" s="184" customFormat="1" ht="15" x14ac:dyDescent="0.25"/>
    <row r="1060" s="184" customFormat="1" ht="15" x14ac:dyDescent="0.25"/>
    <row r="1061" s="184" customFormat="1" ht="15" x14ac:dyDescent="0.25"/>
    <row r="1062" s="184" customFormat="1" ht="15" x14ac:dyDescent="0.25"/>
    <row r="1063" s="184" customFormat="1" ht="15" x14ac:dyDescent="0.25"/>
    <row r="1064" s="184" customFormat="1" ht="15" x14ac:dyDescent="0.25"/>
    <row r="1065" s="184" customFormat="1" ht="15" x14ac:dyDescent="0.25"/>
    <row r="1066" s="184" customFormat="1" ht="15" x14ac:dyDescent="0.25"/>
    <row r="1067" s="184" customFormat="1" ht="15" x14ac:dyDescent="0.25"/>
    <row r="1068" s="184" customFormat="1" ht="15" x14ac:dyDescent="0.25"/>
    <row r="1069" s="184" customFormat="1" ht="15" x14ac:dyDescent="0.25"/>
    <row r="1070" s="184" customFormat="1" ht="15" x14ac:dyDescent="0.25"/>
    <row r="1071" s="184" customFormat="1" ht="15" x14ac:dyDescent="0.25"/>
    <row r="1072" s="184" customFormat="1" ht="15" x14ac:dyDescent="0.25"/>
    <row r="1073" s="184" customFormat="1" ht="15" x14ac:dyDescent="0.25"/>
    <row r="1074" s="184" customFormat="1" ht="15" x14ac:dyDescent="0.25"/>
    <row r="1075" s="184" customFormat="1" ht="15" x14ac:dyDescent="0.25"/>
    <row r="1076" s="184" customFormat="1" ht="15" x14ac:dyDescent="0.25"/>
    <row r="1077" s="184" customFormat="1" ht="15" x14ac:dyDescent="0.25"/>
    <row r="1078" s="184" customFormat="1" ht="15" x14ac:dyDescent="0.25"/>
    <row r="1079" s="184" customFormat="1" ht="15" x14ac:dyDescent="0.25"/>
    <row r="1080" s="184" customFormat="1" ht="15" x14ac:dyDescent="0.25"/>
    <row r="1081" s="184" customFormat="1" ht="15" x14ac:dyDescent="0.25"/>
    <row r="1082" s="184" customFormat="1" ht="15" x14ac:dyDescent="0.25"/>
    <row r="1083" s="184" customFormat="1" ht="15" x14ac:dyDescent="0.25"/>
    <row r="1084" s="184" customFormat="1" ht="15" x14ac:dyDescent="0.25"/>
    <row r="1085" s="184" customFormat="1" ht="15" x14ac:dyDescent="0.25"/>
    <row r="1086" s="184" customFormat="1" ht="15" x14ac:dyDescent="0.25"/>
    <row r="1087" s="184" customFormat="1" ht="15" x14ac:dyDescent="0.25"/>
    <row r="1088" s="184" customFormat="1" ht="15" x14ac:dyDescent="0.25"/>
    <row r="1089" s="184" customFormat="1" ht="15" x14ac:dyDescent="0.25"/>
    <row r="1090" s="184" customFormat="1" ht="15" x14ac:dyDescent="0.25"/>
    <row r="1091" s="184" customFormat="1" ht="15" x14ac:dyDescent="0.25"/>
    <row r="1092" s="184" customFormat="1" ht="15" x14ac:dyDescent="0.25"/>
    <row r="1093" s="184" customFormat="1" ht="15" x14ac:dyDescent="0.25"/>
    <row r="1094" s="184" customFormat="1" ht="15" x14ac:dyDescent="0.25"/>
    <row r="1095" s="184" customFormat="1" ht="15" x14ac:dyDescent="0.25"/>
    <row r="1096" s="184" customFormat="1" ht="15" x14ac:dyDescent="0.25"/>
    <row r="1097" s="184" customFormat="1" ht="15" x14ac:dyDescent="0.25"/>
    <row r="1098" s="184" customFormat="1" ht="15" x14ac:dyDescent="0.25"/>
    <row r="1099" s="184" customFormat="1" ht="15" x14ac:dyDescent="0.25"/>
    <row r="1100" s="184" customFormat="1" ht="15" x14ac:dyDescent="0.25"/>
    <row r="1101" s="184" customFormat="1" ht="15" x14ac:dyDescent="0.25"/>
    <row r="1102" s="184" customFormat="1" ht="15" x14ac:dyDescent="0.25"/>
    <row r="1103" s="184" customFormat="1" ht="15" x14ac:dyDescent="0.25"/>
    <row r="1104" s="184" customFormat="1" ht="15" x14ac:dyDescent="0.25"/>
    <row r="1105" s="184" customFormat="1" ht="15" x14ac:dyDescent="0.25"/>
    <row r="1106" s="184" customFormat="1" ht="15" x14ac:dyDescent="0.25"/>
    <row r="1107" s="184" customFormat="1" ht="15" x14ac:dyDescent="0.25"/>
    <row r="1108" s="184" customFormat="1" ht="15" x14ac:dyDescent="0.25"/>
    <row r="1109" s="184" customFormat="1" ht="15" x14ac:dyDescent="0.25"/>
    <row r="1110" s="184" customFormat="1" ht="15" x14ac:dyDescent="0.25"/>
    <row r="1111" s="184" customFormat="1" ht="15" x14ac:dyDescent="0.25"/>
    <row r="1112" s="184" customFormat="1" ht="15" x14ac:dyDescent="0.25"/>
    <row r="1113" s="184" customFormat="1" ht="15" x14ac:dyDescent="0.25"/>
    <row r="1114" s="184" customFormat="1" ht="15" x14ac:dyDescent="0.25"/>
    <row r="1115" s="184" customFormat="1" ht="15" x14ac:dyDescent="0.25"/>
    <row r="1116" s="184" customFormat="1" ht="15" x14ac:dyDescent="0.25"/>
    <row r="1117" s="184" customFormat="1" ht="15" x14ac:dyDescent="0.25"/>
    <row r="1118" s="184" customFormat="1" ht="15" x14ac:dyDescent="0.25"/>
    <row r="1119" s="184" customFormat="1" ht="15" x14ac:dyDescent="0.25"/>
    <row r="1120" s="184" customFormat="1" ht="15" x14ac:dyDescent="0.25"/>
    <row r="1121" s="184" customFormat="1" ht="15" x14ac:dyDescent="0.25"/>
    <row r="1122" s="184" customFormat="1" ht="15" x14ac:dyDescent="0.25"/>
    <row r="1123" s="184" customFormat="1" ht="15" x14ac:dyDescent="0.25"/>
    <row r="1124" s="184" customFormat="1" ht="15" x14ac:dyDescent="0.25"/>
    <row r="1125" s="184" customFormat="1" ht="15" x14ac:dyDescent="0.25"/>
    <row r="1126" s="184" customFormat="1" ht="15" x14ac:dyDescent="0.25"/>
    <row r="1127" s="184" customFormat="1" ht="15" x14ac:dyDescent="0.25"/>
    <row r="1128" s="184" customFormat="1" ht="15" x14ac:dyDescent="0.25"/>
    <row r="1129" s="184" customFormat="1" ht="15" x14ac:dyDescent="0.25"/>
    <row r="1130" s="184" customFormat="1" ht="15" x14ac:dyDescent="0.25"/>
    <row r="1131" s="184" customFormat="1" ht="15" x14ac:dyDescent="0.25"/>
    <row r="1132" s="184" customFormat="1" ht="15" x14ac:dyDescent="0.25"/>
    <row r="1133" s="184" customFormat="1" ht="15" x14ac:dyDescent="0.25"/>
    <row r="1134" s="184" customFormat="1" ht="15" x14ac:dyDescent="0.25"/>
    <row r="1135" s="184" customFormat="1" ht="15" x14ac:dyDescent="0.25"/>
    <row r="1136" s="184" customFormat="1" ht="15" x14ac:dyDescent="0.25"/>
    <row r="1137" s="184" customFormat="1" ht="15" x14ac:dyDescent="0.25"/>
    <row r="1138" s="184" customFormat="1" ht="15" x14ac:dyDescent="0.25"/>
    <row r="1139" s="184" customFormat="1" ht="15" x14ac:dyDescent="0.25"/>
    <row r="1140" s="184" customFormat="1" ht="15" x14ac:dyDescent="0.25"/>
    <row r="1141" s="184" customFormat="1" ht="15" x14ac:dyDescent="0.25"/>
    <row r="1142" s="184" customFormat="1" ht="15" x14ac:dyDescent="0.25"/>
    <row r="1143" s="184" customFormat="1" ht="15" x14ac:dyDescent="0.25"/>
    <row r="1144" s="184" customFormat="1" ht="15" x14ac:dyDescent="0.25"/>
    <row r="1145" s="184" customFormat="1" ht="15" x14ac:dyDescent="0.25"/>
    <row r="1146" s="184" customFormat="1" ht="15" x14ac:dyDescent="0.25"/>
    <row r="1147" s="184" customFormat="1" ht="15" x14ac:dyDescent="0.25"/>
    <row r="1148" s="184" customFormat="1" ht="15" x14ac:dyDescent="0.25"/>
    <row r="1149" s="184" customFormat="1" ht="15" x14ac:dyDescent="0.25"/>
    <row r="1150" s="184" customFormat="1" ht="15" x14ac:dyDescent="0.25"/>
    <row r="1151" s="184" customFormat="1" ht="15" x14ac:dyDescent="0.25"/>
    <row r="1152" s="184" customFormat="1" ht="15" x14ac:dyDescent="0.25"/>
    <row r="1153" s="184" customFormat="1" ht="15" x14ac:dyDescent="0.25"/>
    <row r="1154" s="184" customFormat="1" ht="15" x14ac:dyDescent="0.25"/>
    <row r="1155" s="184" customFormat="1" ht="15" x14ac:dyDescent="0.25"/>
    <row r="1156" s="184" customFormat="1" ht="15" x14ac:dyDescent="0.25"/>
    <row r="1157" s="184" customFormat="1" ht="15" x14ac:dyDescent="0.25"/>
    <row r="1158" s="184" customFormat="1" ht="15" x14ac:dyDescent="0.25"/>
    <row r="1159" s="184" customFormat="1" ht="15" x14ac:dyDescent="0.25"/>
    <row r="1160" s="184" customFormat="1" ht="15" x14ac:dyDescent="0.25"/>
    <row r="1161" s="184" customFormat="1" ht="15" x14ac:dyDescent="0.25"/>
    <row r="1162" s="184" customFormat="1" ht="15" x14ac:dyDescent="0.25"/>
    <row r="1163" s="184" customFormat="1" ht="15" x14ac:dyDescent="0.25"/>
    <row r="1164" s="184" customFormat="1" ht="15" x14ac:dyDescent="0.25"/>
    <row r="1165" s="184" customFormat="1" ht="15" x14ac:dyDescent="0.25"/>
    <row r="1166" s="184" customFormat="1" ht="15" x14ac:dyDescent="0.25"/>
    <row r="1167" s="184" customFormat="1" ht="15" x14ac:dyDescent="0.25"/>
    <row r="1168" s="184" customFormat="1" ht="15" x14ac:dyDescent="0.25"/>
    <row r="1169" s="184" customFormat="1" ht="15" x14ac:dyDescent="0.25"/>
    <row r="1170" s="184" customFormat="1" ht="15" x14ac:dyDescent="0.25"/>
    <row r="1171" s="184" customFormat="1" ht="15" x14ac:dyDescent="0.25"/>
    <row r="1172" s="184" customFormat="1" ht="15" x14ac:dyDescent="0.25"/>
    <row r="1173" s="184" customFormat="1" ht="15" x14ac:dyDescent="0.25"/>
    <row r="1174" s="184" customFormat="1" ht="15" x14ac:dyDescent="0.25"/>
    <row r="1175" s="184" customFormat="1" ht="15" x14ac:dyDescent="0.25"/>
    <row r="1176" s="184" customFormat="1" ht="15" x14ac:dyDescent="0.25"/>
    <row r="1177" s="184" customFormat="1" ht="15" x14ac:dyDescent="0.25"/>
    <row r="1178" s="184" customFormat="1" ht="15" x14ac:dyDescent="0.25"/>
    <row r="1179" s="184" customFormat="1" ht="15" x14ac:dyDescent="0.25"/>
    <row r="1180" s="184" customFormat="1" ht="15" x14ac:dyDescent="0.25"/>
    <row r="1181" s="184" customFormat="1" ht="15" x14ac:dyDescent="0.25"/>
    <row r="1182" s="184" customFormat="1" ht="15" x14ac:dyDescent="0.25"/>
    <row r="1183" s="184" customFormat="1" ht="15" x14ac:dyDescent="0.25"/>
    <row r="1184" s="184" customFormat="1" ht="15" x14ac:dyDescent="0.25"/>
    <row r="1185" s="184" customFormat="1" ht="15" x14ac:dyDescent="0.25"/>
    <row r="1186" s="184" customFormat="1" ht="15" x14ac:dyDescent="0.25"/>
    <row r="1187" s="184" customFormat="1" ht="15" x14ac:dyDescent="0.25"/>
    <row r="1188" s="184" customFormat="1" ht="15" x14ac:dyDescent="0.25"/>
    <row r="1189" s="184" customFormat="1" ht="15" x14ac:dyDescent="0.25"/>
    <row r="1190" s="184" customFormat="1" ht="15" x14ac:dyDescent="0.25"/>
    <row r="1191" s="184" customFormat="1" ht="15" x14ac:dyDescent="0.25"/>
    <row r="1192" s="184" customFormat="1" ht="15" x14ac:dyDescent="0.25"/>
    <row r="1193" s="184" customFormat="1" ht="15" x14ac:dyDescent="0.25"/>
    <row r="1194" s="184" customFormat="1" ht="15" x14ac:dyDescent="0.25"/>
    <row r="1195" s="184" customFormat="1" ht="15" x14ac:dyDescent="0.25"/>
    <row r="1196" s="184" customFormat="1" ht="15" x14ac:dyDescent="0.25"/>
    <row r="1197" s="184" customFormat="1" ht="15" x14ac:dyDescent="0.25"/>
    <row r="1198" s="184" customFormat="1" ht="15" x14ac:dyDescent="0.25"/>
    <row r="1199" s="184" customFormat="1" ht="15" x14ac:dyDescent="0.25"/>
    <row r="1200" s="184" customFormat="1" ht="15" x14ac:dyDescent="0.25"/>
    <row r="1201" s="184" customFormat="1" ht="15" x14ac:dyDescent="0.25"/>
    <row r="1202" s="184" customFormat="1" ht="15" x14ac:dyDescent="0.25"/>
    <row r="1203" s="184" customFormat="1" ht="15" x14ac:dyDescent="0.25"/>
    <row r="1204" s="184" customFormat="1" ht="15" x14ac:dyDescent="0.25"/>
    <row r="1205" s="184" customFormat="1" ht="15" x14ac:dyDescent="0.25"/>
    <row r="1206" s="184" customFormat="1" ht="15" x14ac:dyDescent="0.25"/>
    <row r="1207" s="184" customFormat="1" ht="15" x14ac:dyDescent="0.25"/>
    <row r="1208" s="184" customFormat="1" ht="15" x14ac:dyDescent="0.25"/>
    <row r="1209" s="184" customFormat="1" ht="15" x14ac:dyDescent="0.25"/>
    <row r="1210" s="184" customFormat="1" ht="15" x14ac:dyDescent="0.25"/>
    <row r="1211" s="184" customFormat="1" ht="15" x14ac:dyDescent="0.25"/>
    <row r="1212" s="184" customFormat="1" ht="15" x14ac:dyDescent="0.25"/>
    <row r="1213" s="184" customFormat="1" ht="15" x14ac:dyDescent="0.25"/>
    <row r="1214" s="184" customFormat="1" ht="15" x14ac:dyDescent="0.25"/>
    <row r="1215" s="184" customFormat="1" ht="15" x14ac:dyDescent="0.25"/>
    <row r="1216" s="184" customFormat="1" ht="15" x14ac:dyDescent="0.25"/>
    <row r="1217" s="184" customFormat="1" ht="15" x14ac:dyDescent="0.25"/>
    <row r="1218" s="184" customFormat="1" ht="15" x14ac:dyDescent="0.25"/>
    <row r="1219" s="184" customFormat="1" ht="15" x14ac:dyDescent="0.25"/>
    <row r="1220" s="184" customFormat="1" ht="15" x14ac:dyDescent="0.25"/>
    <row r="1221" s="184" customFormat="1" ht="15" x14ac:dyDescent="0.25"/>
    <row r="1222" s="184" customFormat="1" ht="15" x14ac:dyDescent="0.25"/>
    <row r="1223" s="184" customFormat="1" ht="15" x14ac:dyDescent="0.25"/>
    <row r="1224" s="184" customFormat="1" ht="15" x14ac:dyDescent="0.25"/>
    <row r="1225" s="184" customFormat="1" ht="15" x14ac:dyDescent="0.25"/>
    <row r="1226" s="184" customFormat="1" ht="15" x14ac:dyDescent="0.25"/>
    <row r="1227" s="184" customFormat="1" ht="15" x14ac:dyDescent="0.25"/>
    <row r="1228" s="184" customFormat="1" ht="15" x14ac:dyDescent="0.25"/>
    <row r="1229" s="184" customFormat="1" ht="15" x14ac:dyDescent="0.25"/>
    <row r="1230" s="184" customFormat="1" ht="15" x14ac:dyDescent="0.25"/>
    <row r="1231" s="184" customFormat="1" ht="15" x14ac:dyDescent="0.25"/>
    <row r="1232" s="184" customFormat="1" ht="15" x14ac:dyDescent="0.25"/>
    <row r="1233" s="184" customFormat="1" ht="15" x14ac:dyDescent="0.25"/>
    <row r="1234" s="184" customFormat="1" ht="15" x14ac:dyDescent="0.25"/>
    <row r="1235" s="184" customFormat="1" ht="15" x14ac:dyDescent="0.25"/>
    <row r="1236" s="184" customFormat="1" ht="15" x14ac:dyDescent="0.25"/>
    <row r="1237" s="184" customFormat="1" ht="15" x14ac:dyDescent="0.25"/>
    <row r="1238" s="184" customFormat="1" ht="15" x14ac:dyDescent="0.25"/>
    <row r="1239" s="184" customFormat="1" ht="15" x14ac:dyDescent="0.25"/>
    <row r="1240" s="184" customFormat="1" ht="15" x14ac:dyDescent="0.25"/>
    <row r="1241" s="184" customFormat="1" ht="15" x14ac:dyDescent="0.25"/>
    <row r="1242" s="184" customFormat="1" ht="15" x14ac:dyDescent="0.25"/>
    <row r="1243" s="184" customFormat="1" ht="15" x14ac:dyDescent="0.25"/>
    <row r="1244" s="184" customFormat="1" ht="15" x14ac:dyDescent="0.25"/>
    <row r="1245" s="184" customFormat="1" ht="15" x14ac:dyDescent="0.25"/>
    <row r="1246" s="184" customFormat="1" ht="15" x14ac:dyDescent="0.25"/>
    <row r="1247" s="184" customFormat="1" ht="15" x14ac:dyDescent="0.25"/>
    <row r="1248" s="184" customFormat="1" ht="15" x14ac:dyDescent="0.25"/>
    <row r="1249" s="184" customFormat="1" ht="15" x14ac:dyDescent="0.25"/>
    <row r="1250" s="184" customFormat="1" ht="15" x14ac:dyDescent="0.25"/>
    <row r="1251" s="184" customFormat="1" ht="15" x14ac:dyDescent="0.25"/>
    <row r="1252" s="184" customFormat="1" ht="15" x14ac:dyDescent="0.25"/>
    <row r="1253" s="184" customFormat="1" ht="15" x14ac:dyDescent="0.25"/>
    <row r="1254" s="184" customFormat="1" ht="15" x14ac:dyDescent="0.25"/>
    <row r="1255" s="184" customFormat="1" ht="15" x14ac:dyDescent="0.25"/>
    <row r="1256" s="184" customFormat="1" ht="15" x14ac:dyDescent="0.25"/>
    <row r="1257" s="184" customFormat="1" ht="15" x14ac:dyDescent="0.25"/>
    <row r="1258" s="184" customFormat="1" ht="15" x14ac:dyDescent="0.25"/>
    <row r="1259" s="184" customFormat="1" ht="15" x14ac:dyDescent="0.25"/>
    <row r="1260" s="184" customFormat="1" ht="15" x14ac:dyDescent="0.25"/>
    <row r="1261" s="184" customFormat="1" ht="15" x14ac:dyDescent="0.25"/>
    <row r="1262" s="184" customFormat="1" ht="15" x14ac:dyDescent="0.25"/>
    <row r="1263" s="184" customFormat="1" ht="15" x14ac:dyDescent="0.25"/>
    <row r="1264" s="184" customFormat="1" ht="15" x14ac:dyDescent="0.25"/>
    <row r="1265" s="184" customFormat="1" ht="15" x14ac:dyDescent="0.25"/>
    <row r="1266" s="184" customFormat="1" ht="15" x14ac:dyDescent="0.25"/>
    <row r="1267" s="184" customFormat="1" ht="15" x14ac:dyDescent="0.25"/>
    <row r="1268" s="184" customFormat="1" ht="15" x14ac:dyDescent="0.25"/>
    <row r="1269" s="184" customFormat="1" ht="15" x14ac:dyDescent="0.25"/>
    <row r="1270" s="184" customFormat="1" ht="15" x14ac:dyDescent="0.25"/>
    <row r="1271" s="184" customFormat="1" ht="15" x14ac:dyDescent="0.25"/>
    <row r="1272" s="184" customFormat="1" ht="15" x14ac:dyDescent="0.25"/>
    <row r="1273" s="184" customFormat="1" ht="15" x14ac:dyDescent="0.25"/>
    <row r="1274" s="184" customFormat="1" ht="15" x14ac:dyDescent="0.25"/>
    <row r="1275" s="184" customFormat="1" ht="15" x14ac:dyDescent="0.25"/>
    <row r="1276" s="184" customFormat="1" ht="15" x14ac:dyDescent="0.25"/>
    <row r="1277" s="184" customFormat="1" ht="15" x14ac:dyDescent="0.25"/>
    <row r="1278" s="184" customFormat="1" ht="15" x14ac:dyDescent="0.25"/>
    <row r="1279" s="184" customFormat="1" ht="15" x14ac:dyDescent="0.25"/>
    <row r="1280" s="184" customFormat="1" ht="15" x14ac:dyDescent="0.25"/>
    <row r="1281" s="184" customFormat="1" ht="15" x14ac:dyDescent="0.25"/>
    <row r="1282" s="184" customFormat="1" ht="15" x14ac:dyDescent="0.25"/>
    <row r="1283" s="184" customFormat="1" ht="15" x14ac:dyDescent="0.25"/>
    <row r="1284" s="184" customFormat="1" ht="15" x14ac:dyDescent="0.25"/>
    <row r="1285" s="184" customFormat="1" ht="15" x14ac:dyDescent="0.25"/>
    <row r="1286" s="184" customFormat="1" ht="15" x14ac:dyDescent="0.25"/>
    <row r="1287" s="184" customFormat="1" ht="15" x14ac:dyDescent="0.25"/>
    <row r="1288" s="184" customFormat="1" ht="15" x14ac:dyDescent="0.25"/>
    <row r="1289" s="184" customFormat="1" ht="15" x14ac:dyDescent="0.25"/>
    <row r="1290" s="184" customFormat="1" ht="15" x14ac:dyDescent="0.25"/>
    <row r="1291" s="184" customFormat="1" ht="15" x14ac:dyDescent="0.25"/>
    <row r="1292" s="184" customFormat="1" ht="15" x14ac:dyDescent="0.25"/>
    <row r="1293" s="184" customFormat="1" ht="15" x14ac:dyDescent="0.25"/>
    <row r="1294" s="184" customFormat="1" ht="15" x14ac:dyDescent="0.25"/>
    <row r="1295" s="184" customFormat="1" ht="15" x14ac:dyDescent="0.25"/>
    <row r="1296" s="184" customFormat="1" ht="15" x14ac:dyDescent="0.25"/>
    <row r="1297" s="184" customFormat="1" ht="15" x14ac:dyDescent="0.25"/>
    <row r="1298" s="184" customFormat="1" ht="15" x14ac:dyDescent="0.25"/>
    <row r="1299" s="184" customFormat="1" ht="15" x14ac:dyDescent="0.25"/>
    <row r="1300" s="184" customFormat="1" ht="15" x14ac:dyDescent="0.25"/>
    <row r="1301" s="184" customFormat="1" ht="15" x14ac:dyDescent="0.25"/>
    <row r="1302" s="184" customFormat="1" ht="15" x14ac:dyDescent="0.25"/>
    <row r="1303" s="184" customFormat="1" ht="15" x14ac:dyDescent="0.25"/>
    <row r="1304" s="184" customFormat="1" ht="15" x14ac:dyDescent="0.25"/>
    <row r="1305" s="184" customFormat="1" ht="15" x14ac:dyDescent="0.25"/>
    <row r="1306" s="184" customFormat="1" ht="15" x14ac:dyDescent="0.25"/>
    <row r="1307" s="184" customFormat="1" ht="15" x14ac:dyDescent="0.25"/>
    <row r="1308" s="184" customFormat="1" ht="15" x14ac:dyDescent="0.25"/>
    <row r="1309" s="184" customFormat="1" ht="15" x14ac:dyDescent="0.25"/>
    <row r="1310" s="184" customFormat="1" ht="15" x14ac:dyDescent="0.25"/>
    <row r="1311" s="184" customFormat="1" ht="15" x14ac:dyDescent="0.25"/>
    <row r="1312" s="184" customFormat="1" ht="15" x14ac:dyDescent="0.25"/>
    <row r="1313" s="184" customFormat="1" ht="15" x14ac:dyDescent="0.25"/>
    <row r="1314" s="184" customFormat="1" ht="15" x14ac:dyDescent="0.25"/>
    <row r="1315" s="184" customFormat="1" ht="15" x14ac:dyDescent="0.25"/>
    <row r="1316" s="184" customFormat="1" ht="15" x14ac:dyDescent="0.25"/>
    <row r="1317" s="184" customFormat="1" ht="15" x14ac:dyDescent="0.25"/>
    <row r="1318" s="184" customFormat="1" ht="15" x14ac:dyDescent="0.25"/>
    <row r="1319" s="184" customFormat="1" ht="15" x14ac:dyDescent="0.25"/>
    <row r="1320" s="184" customFormat="1" ht="15" x14ac:dyDescent="0.25"/>
    <row r="1321" s="184" customFormat="1" ht="15" x14ac:dyDescent="0.25"/>
    <row r="1322" s="184" customFormat="1" ht="15" x14ac:dyDescent="0.25"/>
    <row r="1323" s="184" customFormat="1" ht="15" x14ac:dyDescent="0.25"/>
    <row r="1324" s="184" customFormat="1" ht="15" x14ac:dyDescent="0.25"/>
    <row r="1325" s="184" customFormat="1" ht="15" x14ac:dyDescent="0.25"/>
    <row r="1326" s="184" customFormat="1" ht="15" x14ac:dyDescent="0.25"/>
    <row r="1327" s="184" customFormat="1" ht="15" x14ac:dyDescent="0.25"/>
    <row r="1328" s="184" customFormat="1" ht="15" x14ac:dyDescent="0.25"/>
    <row r="1329" s="184" customFormat="1" ht="15" x14ac:dyDescent="0.25"/>
    <row r="1330" s="184" customFormat="1" ht="15" x14ac:dyDescent="0.25"/>
    <row r="1331" s="184" customFormat="1" ht="15" x14ac:dyDescent="0.25"/>
    <row r="1332" s="184" customFormat="1" ht="15" x14ac:dyDescent="0.25"/>
    <row r="1333" s="184" customFormat="1" ht="15" x14ac:dyDescent="0.25"/>
    <row r="1334" s="184" customFormat="1" ht="15" x14ac:dyDescent="0.25"/>
    <row r="1335" s="184" customFormat="1" ht="15" x14ac:dyDescent="0.25"/>
    <row r="1336" s="184" customFormat="1" ht="15" x14ac:dyDescent="0.25"/>
    <row r="1337" s="184" customFormat="1" ht="15" x14ac:dyDescent="0.25"/>
    <row r="1338" s="184" customFormat="1" ht="15" x14ac:dyDescent="0.25"/>
    <row r="1339" s="184" customFormat="1" ht="15" x14ac:dyDescent="0.25"/>
    <row r="1340" s="184" customFormat="1" ht="15" x14ac:dyDescent="0.25"/>
    <row r="1341" s="184" customFormat="1" ht="15" x14ac:dyDescent="0.25"/>
    <row r="1342" s="184" customFormat="1" ht="15" x14ac:dyDescent="0.25"/>
    <row r="1343" s="184" customFormat="1" ht="15" x14ac:dyDescent="0.25"/>
    <row r="1344" s="184" customFormat="1" ht="15" x14ac:dyDescent="0.25"/>
    <row r="1345" s="184" customFormat="1" ht="15" x14ac:dyDescent="0.25"/>
    <row r="1346" s="184" customFormat="1" ht="15" x14ac:dyDescent="0.25"/>
    <row r="1347" s="184" customFormat="1" ht="15" x14ac:dyDescent="0.25"/>
    <row r="1348" s="184" customFormat="1" ht="15" x14ac:dyDescent="0.25"/>
    <row r="1349" s="184" customFormat="1" ht="15" x14ac:dyDescent="0.25"/>
    <row r="1350" s="184" customFormat="1" ht="15" x14ac:dyDescent="0.25"/>
    <row r="1351" s="184" customFormat="1" ht="15" x14ac:dyDescent="0.25"/>
    <row r="1352" s="184" customFormat="1" ht="15" x14ac:dyDescent="0.25"/>
    <row r="1353" s="184" customFormat="1" ht="15" x14ac:dyDescent="0.25"/>
    <row r="1354" s="184" customFormat="1" ht="15" x14ac:dyDescent="0.25"/>
    <row r="1355" s="184" customFormat="1" ht="15" x14ac:dyDescent="0.25"/>
    <row r="1356" s="184" customFormat="1" ht="15" x14ac:dyDescent="0.25"/>
    <row r="1357" s="184" customFormat="1" ht="15" x14ac:dyDescent="0.25"/>
    <row r="1358" s="184" customFormat="1" ht="15" x14ac:dyDescent="0.25"/>
    <row r="1359" s="184" customFormat="1" ht="15" x14ac:dyDescent="0.25"/>
    <row r="1360" s="184" customFormat="1" ht="15" x14ac:dyDescent="0.25"/>
    <row r="1361" s="184" customFormat="1" ht="15" x14ac:dyDescent="0.25"/>
    <row r="1362" s="184" customFormat="1" ht="15" x14ac:dyDescent="0.25"/>
    <row r="1363" s="184" customFormat="1" ht="15" x14ac:dyDescent="0.25"/>
    <row r="1364" s="184" customFormat="1" ht="15" x14ac:dyDescent="0.25"/>
    <row r="1365" s="184" customFormat="1" ht="15" x14ac:dyDescent="0.25"/>
    <row r="1366" s="184" customFormat="1" ht="15" x14ac:dyDescent="0.25"/>
    <row r="1367" s="184" customFormat="1" ht="15" x14ac:dyDescent="0.25"/>
    <row r="1368" s="184" customFormat="1" ht="15" x14ac:dyDescent="0.25"/>
    <row r="1369" s="184" customFormat="1" ht="15" x14ac:dyDescent="0.25"/>
    <row r="1370" s="184" customFormat="1" ht="15" x14ac:dyDescent="0.25"/>
    <row r="1371" s="184" customFormat="1" ht="15" x14ac:dyDescent="0.25"/>
    <row r="1372" s="184" customFormat="1" ht="15" x14ac:dyDescent="0.25"/>
    <row r="1373" s="184" customFormat="1" ht="15" x14ac:dyDescent="0.25"/>
    <row r="1374" s="184" customFormat="1" ht="15" x14ac:dyDescent="0.25"/>
    <row r="1375" s="184" customFormat="1" ht="15" x14ac:dyDescent="0.25"/>
    <row r="1376" s="184" customFormat="1" ht="15" x14ac:dyDescent="0.25"/>
    <row r="1377" s="184" customFormat="1" ht="15" x14ac:dyDescent="0.25"/>
    <row r="1378" s="184" customFormat="1" ht="15" x14ac:dyDescent="0.25"/>
    <row r="1379" s="184" customFormat="1" ht="15" x14ac:dyDescent="0.25"/>
    <row r="1380" s="184" customFormat="1" ht="15" x14ac:dyDescent="0.25"/>
    <row r="1381" s="184" customFormat="1" ht="15" x14ac:dyDescent="0.25"/>
    <row r="1382" s="184" customFormat="1" ht="15" x14ac:dyDescent="0.25"/>
    <row r="1383" s="184" customFormat="1" ht="15" x14ac:dyDescent="0.25"/>
    <row r="1384" s="184" customFormat="1" ht="15" x14ac:dyDescent="0.25"/>
    <row r="1385" s="184" customFormat="1" ht="15" x14ac:dyDescent="0.25"/>
    <row r="1386" s="184" customFormat="1" ht="15" x14ac:dyDescent="0.25"/>
    <row r="1387" s="184" customFormat="1" ht="15" x14ac:dyDescent="0.25"/>
    <row r="1388" s="184" customFormat="1" ht="15" x14ac:dyDescent="0.25"/>
    <row r="1389" s="184" customFormat="1" ht="15" x14ac:dyDescent="0.25"/>
    <row r="1390" s="184" customFormat="1" ht="15" x14ac:dyDescent="0.25"/>
    <row r="1391" s="184" customFormat="1" ht="15" x14ac:dyDescent="0.25"/>
    <row r="1392" s="184" customFormat="1" ht="15" x14ac:dyDescent="0.25"/>
    <row r="1393" s="184" customFormat="1" ht="15" x14ac:dyDescent="0.25"/>
    <row r="1394" s="184" customFormat="1" ht="15" x14ac:dyDescent="0.25"/>
    <row r="1395" s="184" customFormat="1" ht="15" x14ac:dyDescent="0.25"/>
    <row r="1396" s="184" customFormat="1" ht="15" x14ac:dyDescent="0.25"/>
    <row r="1397" s="184" customFormat="1" ht="15" x14ac:dyDescent="0.25"/>
    <row r="1398" s="184" customFormat="1" ht="15" x14ac:dyDescent="0.25"/>
    <row r="1399" s="184" customFormat="1" ht="15" x14ac:dyDescent="0.25"/>
    <row r="1400" s="184" customFormat="1" ht="15" x14ac:dyDescent="0.25"/>
    <row r="1401" s="184" customFormat="1" ht="15" x14ac:dyDescent="0.25"/>
    <row r="1402" s="184" customFormat="1" ht="15" x14ac:dyDescent="0.25"/>
    <row r="1403" s="184" customFormat="1" ht="15" x14ac:dyDescent="0.25"/>
    <row r="1404" s="184" customFormat="1" ht="15" x14ac:dyDescent="0.25"/>
    <row r="1405" s="184" customFormat="1" ht="15" x14ac:dyDescent="0.25"/>
    <row r="1406" s="184" customFormat="1" ht="15" x14ac:dyDescent="0.25"/>
    <row r="1407" s="184" customFormat="1" ht="15" x14ac:dyDescent="0.25"/>
    <row r="1408" s="184" customFormat="1" ht="15" x14ac:dyDescent="0.25"/>
    <row r="1409" s="184" customFormat="1" ht="15" x14ac:dyDescent="0.25"/>
    <row r="1410" s="184" customFormat="1" ht="15" x14ac:dyDescent="0.25"/>
    <row r="1411" s="184" customFormat="1" ht="15" x14ac:dyDescent="0.25"/>
    <row r="1412" s="184" customFormat="1" ht="15" x14ac:dyDescent="0.25"/>
    <row r="1413" s="184" customFormat="1" ht="15" x14ac:dyDescent="0.25"/>
    <row r="1414" s="184" customFormat="1" ht="15" x14ac:dyDescent="0.25"/>
    <row r="1415" s="184" customFormat="1" ht="15" x14ac:dyDescent="0.25"/>
    <row r="1416" s="184" customFormat="1" ht="15" x14ac:dyDescent="0.25"/>
    <row r="1417" s="184" customFormat="1" ht="15" x14ac:dyDescent="0.25"/>
    <row r="1418" s="184" customFormat="1" ht="15" x14ac:dyDescent="0.25"/>
    <row r="1419" s="184" customFormat="1" ht="15" x14ac:dyDescent="0.25"/>
    <row r="1420" s="184" customFormat="1" ht="15" x14ac:dyDescent="0.25"/>
    <row r="1421" s="184" customFormat="1" ht="15" x14ac:dyDescent="0.25"/>
    <row r="1422" s="184" customFormat="1" ht="15" x14ac:dyDescent="0.25"/>
    <row r="1423" s="184" customFormat="1" ht="15" x14ac:dyDescent="0.25"/>
    <row r="1424" s="184" customFormat="1" ht="15" x14ac:dyDescent="0.25"/>
    <row r="1425" s="184" customFormat="1" ht="15" x14ac:dyDescent="0.25"/>
    <row r="1426" s="184" customFormat="1" ht="15" x14ac:dyDescent="0.25"/>
    <row r="1427" s="184" customFormat="1" ht="15" x14ac:dyDescent="0.25"/>
    <row r="1428" s="184" customFormat="1" ht="15" x14ac:dyDescent="0.25"/>
    <row r="1429" s="184" customFormat="1" ht="15" x14ac:dyDescent="0.25"/>
    <row r="1430" s="184" customFormat="1" ht="15" x14ac:dyDescent="0.25"/>
    <row r="1431" s="184" customFormat="1" ht="15" x14ac:dyDescent="0.25"/>
    <row r="1432" s="184" customFormat="1" ht="15" x14ac:dyDescent="0.25"/>
    <row r="1433" s="184" customFormat="1" ht="15" x14ac:dyDescent="0.25"/>
    <row r="1434" s="184" customFormat="1" ht="15" x14ac:dyDescent="0.25"/>
    <row r="1435" s="184" customFormat="1" ht="15" x14ac:dyDescent="0.25"/>
    <row r="1436" s="184" customFormat="1" ht="15" x14ac:dyDescent="0.25"/>
    <row r="1437" s="184" customFormat="1" ht="15" x14ac:dyDescent="0.25"/>
    <row r="1438" s="184" customFormat="1" ht="15" x14ac:dyDescent="0.25"/>
    <row r="1439" s="184" customFormat="1" ht="15" x14ac:dyDescent="0.25"/>
    <row r="1440" s="184" customFormat="1" ht="15" x14ac:dyDescent="0.25"/>
    <row r="1441" s="184" customFormat="1" ht="15" x14ac:dyDescent="0.25"/>
    <row r="1442" s="184" customFormat="1" ht="15" x14ac:dyDescent="0.25"/>
    <row r="1443" s="184" customFormat="1" ht="15" x14ac:dyDescent="0.25"/>
    <row r="1444" s="184" customFormat="1" ht="15" x14ac:dyDescent="0.25"/>
    <row r="1445" s="184" customFormat="1" ht="15" x14ac:dyDescent="0.25"/>
    <row r="1446" s="184" customFormat="1" ht="15" x14ac:dyDescent="0.25"/>
    <row r="1447" s="184" customFormat="1" ht="15" x14ac:dyDescent="0.25"/>
    <row r="1448" s="184" customFormat="1" ht="15" x14ac:dyDescent="0.25"/>
    <row r="1449" s="184" customFormat="1" ht="15" x14ac:dyDescent="0.25"/>
    <row r="1450" s="184" customFormat="1" ht="15" x14ac:dyDescent="0.25"/>
    <row r="1451" s="184" customFormat="1" ht="15" x14ac:dyDescent="0.25"/>
    <row r="1452" s="184" customFormat="1" ht="15" x14ac:dyDescent="0.25"/>
    <row r="1453" s="184" customFormat="1" ht="15" x14ac:dyDescent="0.25"/>
    <row r="1454" s="184" customFormat="1" ht="15" x14ac:dyDescent="0.25"/>
    <row r="1455" s="184" customFormat="1" ht="15" x14ac:dyDescent="0.25"/>
    <row r="1456" s="184" customFormat="1" ht="15" x14ac:dyDescent="0.25"/>
    <row r="1457" s="184" customFormat="1" ht="15" x14ac:dyDescent="0.25"/>
    <row r="1458" s="184" customFormat="1" ht="15" x14ac:dyDescent="0.25"/>
    <row r="1459" s="184" customFormat="1" ht="15" x14ac:dyDescent="0.25"/>
    <row r="1460" s="184" customFormat="1" ht="15" x14ac:dyDescent="0.25"/>
    <row r="1461" s="184" customFormat="1" ht="15" x14ac:dyDescent="0.25"/>
    <row r="1462" s="184" customFormat="1" ht="15" x14ac:dyDescent="0.25"/>
    <row r="1463" s="184" customFormat="1" ht="15" x14ac:dyDescent="0.25"/>
    <row r="1464" s="184" customFormat="1" ht="15" x14ac:dyDescent="0.25"/>
    <row r="1465" s="184" customFormat="1" ht="15" x14ac:dyDescent="0.25"/>
    <row r="1466" s="184" customFormat="1" ht="15" x14ac:dyDescent="0.25"/>
    <row r="1467" s="184" customFormat="1" ht="15" x14ac:dyDescent="0.25"/>
    <row r="1468" s="184" customFormat="1" ht="15" x14ac:dyDescent="0.25"/>
    <row r="1469" s="184" customFormat="1" ht="15" x14ac:dyDescent="0.25"/>
    <row r="1470" s="184" customFormat="1" ht="15" x14ac:dyDescent="0.25"/>
    <row r="1471" s="184" customFormat="1" ht="15" x14ac:dyDescent="0.25"/>
    <row r="1472" s="184" customFormat="1" ht="15" x14ac:dyDescent="0.25"/>
    <row r="1473" s="184" customFormat="1" ht="15" x14ac:dyDescent="0.25"/>
    <row r="1474" s="184" customFormat="1" ht="15" x14ac:dyDescent="0.25"/>
    <row r="1475" s="184" customFormat="1" ht="15" x14ac:dyDescent="0.25"/>
    <row r="1476" s="184" customFormat="1" ht="15" x14ac:dyDescent="0.25"/>
    <row r="1477" s="184" customFormat="1" ht="15" x14ac:dyDescent="0.25"/>
    <row r="1478" s="184" customFormat="1" ht="15" x14ac:dyDescent="0.25"/>
    <row r="1479" s="184" customFormat="1" ht="15" x14ac:dyDescent="0.25"/>
    <row r="1480" s="184" customFormat="1" ht="15" x14ac:dyDescent="0.25"/>
    <row r="1481" s="184" customFormat="1" ht="15" x14ac:dyDescent="0.25"/>
    <row r="1482" s="184" customFormat="1" ht="15" x14ac:dyDescent="0.25"/>
    <row r="1483" s="184" customFormat="1" ht="15" x14ac:dyDescent="0.25"/>
    <row r="1484" s="184" customFormat="1" ht="15" x14ac:dyDescent="0.25"/>
    <row r="1485" s="184" customFormat="1" ht="15" x14ac:dyDescent="0.25"/>
    <row r="1486" s="184" customFormat="1" ht="15" x14ac:dyDescent="0.25"/>
    <row r="1487" s="184" customFormat="1" ht="15" x14ac:dyDescent="0.25"/>
    <row r="1488" s="184" customFormat="1" ht="15" x14ac:dyDescent="0.25"/>
    <row r="1489" s="184" customFormat="1" ht="15" x14ac:dyDescent="0.25"/>
    <row r="1490" s="184" customFormat="1" ht="15" x14ac:dyDescent="0.25"/>
    <row r="1491" s="184" customFormat="1" ht="15" x14ac:dyDescent="0.25"/>
    <row r="1492" s="184" customFormat="1" ht="15" x14ac:dyDescent="0.25"/>
    <row r="1493" s="184" customFormat="1" ht="15" x14ac:dyDescent="0.25"/>
    <row r="1494" s="184" customFormat="1" ht="15" x14ac:dyDescent="0.25"/>
    <row r="1495" s="184" customFormat="1" ht="15" x14ac:dyDescent="0.25"/>
    <row r="1496" s="184" customFormat="1" ht="15" x14ac:dyDescent="0.25"/>
    <row r="1497" s="184" customFormat="1" ht="15" x14ac:dyDescent="0.25"/>
    <row r="1498" s="184" customFormat="1" ht="15" x14ac:dyDescent="0.25"/>
    <row r="1499" s="184" customFormat="1" ht="15" x14ac:dyDescent="0.25"/>
    <row r="1500" s="184" customFormat="1" ht="15" x14ac:dyDescent="0.25"/>
    <row r="1501" s="184" customFormat="1" ht="15" x14ac:dyDescent="0.25"/>
    <row r="1502" s="184" customFormat="1" ht="15" x14ac:dyDescent="0.25"/>
    <row r="1503" s="184" customFormat="1" ht="15" x14ac:dyDescent="0.25"/>
    <row r="1504" s="184" customFormat="1" ht="15" x14ac:dyDescent="0.25"/>
    <row r="1505" s="184" customFormat="1" ht="15" x14ac:dyDescent="0.25"/>
    <row r="1506" s="184" customFormat="1" ht="15" x14ac:dyDescent="0.25"/>
    <row r="1507" s="184" customFormat="1" ht="15" x14ac:dyDescent="0.25"/>
    <row r="1508" s="184" customFormat="1" ht="15" x14ac:dyDescent="0.25"/>
    <row r="1509" s="184" customFormat="1" ht="15" x14ac:dyDescent="0.25"/>
    <row r="1510" s="184" customFormat="1" ht="15" x14ac:dyDescent="0.25"/>
    <row r="1511" s="184" customFormat="1" ht="15" x14ac:dyDescent="0.25"/>
    <row r="1512" s="184" customFormat="1" ht="15" x14ac:dyDescent="0.25"/>
    <row r="1513" s="184" customFormat="1" ht="15" x14ac:dyDescent="0.25"/>
    <row r="1514" s="184" customFormat="1" ht="15" x14ac:dyDescent="0.25"/>
    <row r="1515" s="184" customFormat="1" ht="15" x14ac:dyDescent="0.25"/>
    <row r="1516" s="184" customFormat="1" ht="15" x14ac:dyDescent="0.25"/>
    <row r="1517" s="184" customFormat="1" ht="15" x14ac:dyDescent="0.25"/>
    <row r="1518" s="184" customFormat="1" ht="15" x14ac:dyDescent="0.25"/>
    <row r="1519" s="184" customFormat="1" ht="15" x14ac:dyDescent="0.25"/>
    <row r="1520" s="184" customFormat="1" ht="15" x14ac:dyDescent="0.25"/>
    <row r="1521" s="184" customFormat="1" ht="15" x14ac:dyDescent="0.25"/>
    <row r="1522" s="184" customFormat="1" ht="15" x14ac:dyDescent="0.25"/>
    <row r="1523" s="184" customFormat="1" ht="15" x14ac:dyDescent="0.25"/>
    <row r="1524" s="184" customFormat="1" ht="15" x14ac:dyDescent="0.25"/>
    <row r="1525" s="184" customFormat="1" ht="15" x14ac:dyDescent="0.25"/>
    <row r="1526" s="184" customFormat="1" ht="15" x14ac:dyDescent="0.25"/>
    <row r="1527" s="184" customFormat="1" ht="15" x14ac:dyDescent="0.25"/>
    <row r="1528" s="184" customFormat="1" ht="15" x14ac:dyDescent="0.25"/>
    <row r="1529" s="184" customFormat="1" ht="15" x14ac:dyDescent="0.25"/>
    <row r="1530" s="184" customFormat="1" ht="15" x14ac:dyDescent="0.25"/>
    <row r="1531" s="184" customFormat="1" ht="15" x14ac:dyDescent="0.25"/>
    <row r="1532" s="184" customFormat="1" ht="15" x14ac:dyDescent="0.25"/>
    <row r="1533" s="184" customFormat="1" ht="15" x14ac:dyDescent="0.25"/>
    <row r="1534" s="184" customFormat="1" ht="15" x14ac:dyDescent="0.25"/>
    <row r="1535" s="184" customFormat="1" ht="15" x14ac:dyDescent="0.25"/>
    <row r="1536" s="184" customFormat="1" ht="15" x14ac:dyDescent="0.25"/>
    <row r="1537" s="184" customFormat="1" ht="15" x14ac:dyDescent="0.25"/>
    <row r="1538" s="184" customFormat="1" ht="15" x14ac:dyDescent="0.25"/>
    <row r="1539" s="184" customFormat="1" ht="15" x14ac:dyDescent="0.25"/>
    <row r="1540" s="184" customFormat="1" ht="15" x14ac:dyDescent="0.25"/>
    <row r="1541" s="184" customFormat="1" ht="15" x14ac:dyDescent="0.25"/>
    <row r="1542" s="184" customFormat="1" ht="15" x14ac:dyDescent="0.25"/>
    <row r="1543" s="184" customFormat="1" ht="15" x14ac:dyDescent="0.25"/>
    <row r="1544" s="184" customFormat="1" ht="15" x14ac:dyDescent="0.25"/>
    <row r="1545" s="184" customFormat="1" ht="15" x14ac:dyDescent="0.25"/>
    <row r="1546" s="184" customFormat="1" ht="15" x14ac:dyDescent="0.25"/>
    <row r="1547" s="184" customFormat="1" ht="15" x14ac:dyDescent="0.25"/>
    <row r="1548" s="184" customFormat="1" ht="15" x14ac:dyDescent="0.25"/>
    <row r="1549" s="184" customFormat="1" ht="15" x14ac:dyDescent="0.25"/>
    <row r="1550" s="184" customFormat="1" ht="15" x14ac:dyDescent="0.25"/>
    <row r="1551" s="184" customFormat="1" ht="15" x14ac:dyDescent="0.25"/>
    <row r="1552" s="184" customFormat="1" ht="15" x14ac:dyDescent="0.25"/>
    <row r="1553" s="184" customFormat="1" ht="15" x14ac:dyDescent="0.25"/>
    <row r="1554" s="184" customFormat="1" ht="15" x14ac:dyDescent="0.25"/>
    <row r="1555" s="184" customFormat="1" ht="15" x14ac:dyDescent="0.25"/>
    <row r="1556" s="184" customFormat="1" ht="15" x14ac:dyDescent="0.25"/>
    <row r="1557" s="184" customFormat="1" ht="15" x14ac:dyDescent="0.25"/>
    <row r="1558" s="184" customFormat="1" ht="15" x14ac:dyDescent="0.25"/>
    <row r="1559" s="184" customFormat="1" ht="15" x14ac:dyDescent="0.25"/>
    <row r="1560" s="184" customFormat="1" ht="15" x14ac:dyDescent="0.25"/>
    <row r="1561" s="184" customFormat="1" ht="15" x14ac:dyDescent="0.25"/>
    <row r="1562" s="184" customFormat="1" ht="15" x14ac:dyDescent="0.25"/>
    <row r="1563" s="184" customFormat="1" ht="15" x14ac:dyDescent="0.25"/>
    <row r="1564" s="184" customFormat="1" ht="15" x14ac:dyDescent="0.25"/>
    <row r="1565" s="184" customFormat="1" ht="15" x14ac:dyDescent="0.25"/>
    <row r="1566" s="184" customFormat="1" ht="15" x14ac:dyDescent="0.25"/>
    <row r="1567" s="184" customFormat="1" ht="15" x14ac:dyDescent="0.25"/>
    <row r="1568" s="184" customFormat="1" ht="15" x14ac:dyDescent="0.25"/>
    <row r="1569" s="184" customFormat="1" ht="15" x14ac:dyDescent="0.25"/>
    <row r="1570" s="184" customFormat="1" ht="15" x14ac:dyDescent="0.25"/>
    <row r="1571" s="184" customFormat="1" ht="15" x14ac:dyDescent="0.25"/>
    <row r="1572" s="184" customFormat="1" ht="15" x14ac:dyDescent="0.25"/>
    <row r="1573" s="184" customFormat="1" ht="15" x14ac:dyDescent="0.25"/>
    <row r="1574" s="184" customFormat="1" ht="15" x14ac:dyDescent="0.25"/>
    <row r="1575" s="184" customFormat="1" ht="15" x14ac:dyDescent="0.25"/>
    <row r="1576" s="184" customFormat="1" ht="15" x14ac:dyDescent="0.25"/>
    <row r="1577" s="184" customFormat="1" ht="15" x14ac:dyDescent="0.25"/>
    <row r="1578" s="184" customFormat="1" ht="15" x14ac:dyDescent="0.25"/>
    <row r="1579" s="184" customFormat="1" ht="15" x14ac:dyDescent="0.25"/>
    <row r="1580" s="184" customFormat="1" ht="15" x14ac:dyDescent="0.25"/>
    <row r="1581" s="184" customFormat="1" ht="15" x14ac:dyDescent="0.25"/>
    <row r="1582" s="184" customFormat="1" ht="15" x14ac:dyDescent="0.25"/>
    <row r="1583" s="184" customFormat="1" ht="15" x14ac:dyDescent="0.25"/>
    <row r="1584" s="184" customFormat="1" ht="15" x14ac:dyDescent="0.25"/>
    <row r="1585" s="184" customFormat="1" ht="15" x14ac:dyDescent="0.25"/>
    <row r="1586" s="184" customFormat="1" ht="15" x14ac:dyDescent="0.25"/>
    <row r="1587" s="184" customFormat="1" ht="15" x14ac:dyDescent="0.25"/>
    <row r="1588" s="184" customFormat="1" ht="15" x14ac:dyDescent="0.25"/>
    <row r="1589" s="184" customFormat="1" ht="15" x14ac:dyDescent="0.25"/>
    <row r="1590" s="184" customFormat="1" ht="15" x14ac:dyDescent="0.25"/>
    <row r="1591" s="184" customFormat="1" ht="15" x14ac:dyDescent="0.25"/>
    <row r="1592" s="184" customFormat="1" ht="15" x14ac:dyDescent="0.25"/>
    <row r="1593" s="184" customFormat="1" ht="15" x14ac:dyDescent="0.25"/>
    <row r="1594" s="184" customFormat="1" ht="15" x14ac:dyDescent="0.25"/>
    <row r="1595" s="184" customFormat="1" ht="15" x14ac:dyDescent="0.25"/>
    <row r="1596" s="184" customFormat="1" ht="15" x14ac:dyDescent="0.25"/>
    <row r="1597" s="184" customFormat="1" ht="15" x14ac:dyDescent="0.25"/>
    <row r="1598" s="184" customFormat="1" ht="15" x14ac:dyDescent="0.25"/>
    <row r="1599" s="184" customFormat="1" ht="15" x14ac:dyDescent="0.25"/>
    <row r="1600" s="184" customFormat="1" ht="15" x14ac:dyDescent="0.25"/>
    <row r="1601" s="184" customFormat="1" ht="15" x14ac:dyDescent="0.25"/>
    <row r="1602" s="184" customFormat="1" ht="15" x14ac:dyDescent="0.25"/>
    <row r="1603" s="184" customFormat="1" ht="15" x14ac:dyDescent="0.25"/>
    <row r="1604" s="184" customFormat="1" ht="15" x14ac:dyDescent="0.25"/>
    <row r="1605" s="184" customFormat="1" ht="15" x14ac:dyDescent="0.25"/>
    <row r="1606" s="184" customFormat="1" ht="15" x14ac:dyDescent="0.25"/>
    <row r="1607" s="184" customFormat="1" ht="15" x14ac:dyDescent="0.25"/>
    <row r="1608" s="184" customFormat="1" ht="15" x14ac:dyDescent="0.25"/>
    <row r="1609" s="184" customFormat="1" ht="15" x14ac:dyDescent="0.25"/>
    <row r="1610" s="184" customFormat="1" ht="15" x14ac:dyDescent="0.25"/>
    <row r="1611" s="184" customFormat="1" ht="15" x14ac:dyDescent="0.25"/>
    <row r="1612" s="184" customFormat="1" ht="15" x14ac:dyDescent="0.25"/>
    <row r="1613" s="184" customFormat="1" ht="15" x14ac:dyDescent="0.25"/>
    <row r="1614" s="184" customFormat="1" ht="15" x14ac:dyDescent="0.25"/>
    <row r="1615" s="184" customFormat="1" ht="15" x14ac:dyDescent="0.25"/>
    <row r="1616" s="184" customFormat="1" ht="15" x14ac:dyDescent="0.25"/>
    <row r="1617" s="184" customFormat="1" ht="15" x14ac:dyDescent="0.25"/>
    <row r="1618" s="184" customFormat="1" ht="15" x14ac:dyDescent="0.25"/>
    <row r="1619" s="184" customFormat="1" ht="15" x14ac:dyDescent="0.25"/>
    <row r="1620" s="184" customFormat="1" ht="15" x14ac:dyDescent="0.25"/>
    <row r="1621" s="184" customFormat="1" ht="15" x14ac:dyDescent="0.25"/>
    <row r="1622" s="184" customFormat="1" ht="15" x14ac:dyDescent="0.25"/>
    <row r="1623" s="184" customFormat="1" ht="15" x14ac:dyDescent="0.25"/>
    <row r="1624" s="184" customFormat="1" ht="15" x14ac:dyDescent="0.25"/>
    <row r="1625" s="184" customFormat="1" ht="15" x14ac:dyDescent="0.25"/>
    <row r="1626" s="184" customFormat="1" ht="15" x14ac:dyDescent="0.25"/>
    <row r="1627" s="184" customFormat="1" ht="15" x14ac:dyDescent="0.25"/>
    <row r="1628" s="184" customFormat="1" ht="15" x14ac:dyDescent="0.25"/>
    <row r="1629" s="184" customFormat="1" ht="15" x14ac:dyDescent="0.25"/>
    <row r="1630" s="184" customFormat="1" ht="15" x14ac:dyDescent="0.25"/>
    <row r="1631" s="184" customFormat="1" ht="15" x14ac:dyDescent="0.25"/>
    <row r="1632" s="184" customFormat="1" ht="15" x14ac:dyDescent="0.25"/>
    <row r="1633" s="184" customFormat="1" ht="15" x14ac:dyDescent="0.25"/>
    <row r="1634" s="184" customFormat="1" ht="15" x14ac:dyDescent="0.25"/>
    <row r="1635" s="184" customFormat="1" ht="15" x14ac:dyDescent="0.25"/>
    <row r="1636" s="184" customFormat="1" ht="15" x14ac:dyDescent="0.25"/>
    <row r="1637" s="184" customFormat="1" ht="15" x14ac:dyDescent="0.25"/>
    <row r="1638" s="184" customFormat="1" ht="15" x14ac:dyDescent="0.25"/>
    <row r="1639" s="184" customFormat="1" ht="15" x14ac:dyDescent="0.25"/>
    <row r="1640" s="184" customFormat="1" ht="15" x14ac:dyDescent="0.25"/>
    <row r="1641" s="184" customFormat="1" ht="15" x14ac:dyDescent="0.25"/>
    <row r="1642" s="184" customFormat="1" ht="15" x14ac:dyDescent="0.25"/>
    <row r="1643" s="184" customFormat="1" ht="15" x14ac:dyDescent="0.25"/>
    <row r="1644" s="184" customFormat="1" ht="15" x14ac:dyDescent="0.25"/>
    <row r="1645" s="184" customFormat="1" ht="15" x14ac:dyDescent="0.25"/>
    <row r="1646" s="184" customFormat="1" ht="15" x14ac:dyDescent="0.25"/>
    <row r="1647" s="184" customFormat="1" ht="15" x14ac:dyDescent="0.25"/>
    <row r="1648" s="184" customFormat="1" ht="15" x14ac:dyDescent="0.25"/>
    <row r="1649" s="184" customFormat="1" ht="15" x14ac:dyDescent="0.25"/>
    <row r="1650" s="184" customFormat="1" ht="15" x14ac:dyDescent="0.25"/>
    <row r="1651" s="184" customFormat="1" ht="15" x14ac:dyDescent="0.25"/>
    <row r="1652" s="184" customFormat="1" ht="15" x14ac:dyDescent="0.25"/>
    <row r="1653" s="184" customFormat="1" ht="15" x14ac:dyDescent="0.25"/>
    <row r="1654" s="184" customFormat="1" ht="15" x14ac:dyDescent="0.25"/>
    <row r="1655" s="184" customFormat="1" ht="15" x14ac:dyDescent="0.25"/>
    <row r="1656" s="184" customFormat="1" ht="15" x14ac:dyDescent="0.25"/>
    <row r="1657" s="184" customFormat="1" ht="15" x14ac:dyDescent="0.25"/>
    <row r="1658" s="184" customFormat="1" ht="15" x14ac:dyDescent="0.25"/>
    <row r="1659" s="184" customFormat="1" ht="15" x14ac:dyDescent="0.25"/>
    <row r="1660" s="184" customFormat="1" ht="15" x14ac:dyDescent="0.25"/>
    <row r="1661" s="184" customFormat="1" ht="15" x14ac:dyDescent="0.25"/>
    <row r="1662" s="184" customFormat="1" ht="15" x14ac:dyDescent="0.25"/>
    <row r="1663" s="184" customFormat="1" ht="15" x14ac:dyDescent="0.25"/>
    <row r="1664" s="184" customFormat="1" ht="15" x14ac:dyDescent="0.25"/>
    <row r="1665" s="184" customFormat="1" ht="15" x14ac:dyDescent="0.25"/>
    <row r="1666" s="184" customFormat="1" ht="15" x14ac:dyDescent="0.25"/>
    <row r="1667" s="184" customFormat="1" ht="15" x14ac:dyDescent="0.25"/>
    <row r="1668" s="184" customFormat="1" ht="15" x14ac:dyDescent="0.25"/>
    <row r="1669" s="184" customFormat="1" ht="15" x14ac:dyDescent="0.25"/>
    <row r="1670" s="184" customFormat="1" ht="15" x14ac:dyDescent="0.25"/>
    <row r="1671" s="184" customFormat="1" ht="15" x14ac:dyDescent="0.25"/>
    <row r="1672" s="184" customFormat="1" ht="15" x14ac:dyDescent="0.25"/>
    <row r="1673" s="184" customFormat="1" ht="15" x14ac:dyDescent="0.25"/>
    <row r="1674" s="184" customFormat="1" ht="15" x14ac:dyDescent="0.25"/>
    <row r="1675" s="184" customFormat="1" ht="15" x14ac:dyDescent="0.25"/>
    <row r="1676" s="184" customFormat="1" ht="15" x14ac:dyDescent="0.25"/>
    <row r="1677" s="184" customFormat="1" ht="15" x14ac:dyDescent="0.25"/>
    <row r="1678" s="184" customFormat="1" ht="15" x14ac:dyDescent="0.25"/>
    <row r="1679" s="184" customFormat="1" ht="15" x14ac:dyDescent="0.25"/>
    <row r="1680" s="184" customFormat="1" ht="15" x14ac:dyDescent="0.25"/>
    <row r="1681" s="184" customFormat="1" ht="15" x14ac:dyDescent="0.25"/>
    <row r="1682" s="184" customFormat="1" ht="15" x14ac:dyDescent="0.25"/>
    <row r="1683" s="184" customFormat="1" ht="15" x14ac:dyDescent="0.25"/>
    <row r="1684" s="184" customFormat="1" ht="15" x14ac:dyDescent="0.25"/>
    <row r="1685" s="184" customFormat="1" ht="15" x14ac:dyDescent="0.25"/>
    <row r="1686" s="184" customFormat="1" ht="15" x14ac:dyDescent="0.25"/>
    <row r="1687" s="184" customFormat="1" ht="15" x14ac:dyDescent="0.25"/>
    <row r="1688" s="184" customFormat="1" ht="15" x14ac:dyDescent="0.25"/>
    <row r="1689" s="184" customFormat="1" ht="15" x14ac:dyDescent="0.25"/>
    <row r="1690" s="184" customFormat="1" ht="15" x14ac:dyDescent="0.25"/>
    <row r="1691" s="184" customFormat="1" ht="15" x14ac:dyDescent="0.25"/>
    <row r="1692" s="184" customFormat="1" ht="15" x14ac:dyDescent="0.25"/>
    <row r="1693" s="184" customFormat="1" ht="15" x14ac:dyDescent="0.25"/>
    <row r="1694" s="184" customFormat="1" ht="15" x14ac:dyDescent="0.25"/>
    <row r="1695" s="184" customFormat="1" ht="15" x14ac:dyDescent="0.25"/>
    <row r="1696" s="184" customFormat="1" ht="15" x14ac:dyDescent="0.25"/>
    <row r="1697" s="184" customFormat="1" ht="15" x14ac:dyDescent="0.25"/>
    <row r="1698" s="184" customFormat="1" ht="15" x14ac:dyDescent="0.25"/>
    <row r="1699" s="184" customFormat="1" ht="15" x14ac:dyDescent="0.25"/>
    <row r="1700" s="184" customFormat="1" ht="15" x14ac:dyDescent="0.25"/>
    <row r="1701" s="184" customFormat="1" ht="15" x14ac:dyDescent="0.25"/>
    <row r="1702" s="184" customFormat="1" ht="15" x14ac:dyDescent="0.25"/>
    <row r="1703" s="184" customFormat="1" ht="15" x14ac:dyDescent="0.25"/>
    <row r="1704" s="184" customFormat="1" ht="15" x14ac:dyDescent="0.25"/>
    <row r="1705" s="184" customFormat="1" ht="15" x14ac:dyDescent="0.25"/>
    <row r="1706" s="184" customFormat="1" ht="15" x14ac:dyDescent="0.25"/>
    <row r="1707" s="184" customFormat="1" ht="15" x14ac:dyDescent="0.25"/>
    <row r="1708" s="184" customFormat="1" ht="15" x14ac:dyDescent="0.25"/>
    <row r="1709" s="184" customFormat="1" ht="15" x14ac:dyDescent="0.25"/>
    <row r="1710" s="184" customFormat="1" ht="15" x14ac:dyDescent="0.25"/>
    <row r="1711" s="184" customFormat="1" ht="15" x14ac:dyDescent="0.25"/>
    <row r="1712" s="184" customFormat="1" ht="15" x14ac:dyDescent="0.25"/>
    <row r="1713" s="184" customFormat="1" ht="15" x14ac:dyDescent="0.25"/>
    <row r="1714" s="184" customFormat="1" ht="15" x14ac:dyDescent="0.25"/>
    <row r="1715" s="184" customFormat="1" ht="15" x14ac:dyDescent="0.25"/>
    <row r="1716" s="184" customFormat="1" ht="15" x14ac:dyDescent="0.25"/>
    <row r="1717" s="184" customFormat="1" ht="15" x14ac:dyDescent="0.25"/>
    <row r="1718" s="184" customFormat="1" ht="15" x14ac:dyDescent="0.25"/>
    <row r="1719" s="184" customFormat="1" ht="15" x14ac:dyDescent="0.25"/>
    <row r="1720" s="184" customFormat="1" ht="15" x14ac:dyDescent="0.25"/>
    <row r="1721" s="184" customFormat="1" ht="15" x14ac:dyDescent="0.25"/>
    <row r="1722" s="184" customFormat="1" ht="15" x14ac:dyDescent="0.25"/>
    <row r="1723" s="184" customFormat="1" ht="15" x14ac:dyDescent="0.25"/>
    <row r="1724" s="184" customFormat="1" ht="15" x14ac:dyDescent="0.25"/>
    <row r="1725" s="184" customFormat="1" ht="15" x14ac:dyDescent="0.25"/>
    <row r="1726" s="184" customFormat="1" ht="15" x14ac:dyDescent="0.25"/>
    <row r="1727" s="184" customFormat="1" ht="15" x14ac:dyDescent="0.25"/>
    <row r="1728" s="184" customFormat="1" ht="15" x14ac:dyDescent="0.25"/>
    <row r="1729" s="184" customFormat="1" ht="15" x14ac:dyDescent="0.25"/>
    <row r="1730" s="184" customFormat="1" ht="15" x14ac:dyDescent="0.25"/>
    <row r="1731" s="184" customFormat="1" ht="15" x14ac:dyDescent="0.25"/>
    <row r="1732" s="184" customFormat="1" ht="15" x14ac:dyDescent="0.25"/>
    <row r="1733" s="184" customFormat="1" ht="15" x14ac:dyDescent="0.25"/>
    <row r="1734" s="184" customFormat="1" ht="15" x14ac:dyDescent="0.25"/>
    <row r="1735" s="184" customFormat="1" ht="15" x14ac:dyDescent="0.25"/>
    <row r="1736" s="184" customFormat="1" ht="15" x14ac:dyDescent="0.25"/>
    <row r="1737" s="184" customFormat="1" ht="15" x14ac:dyDescent="0.25"/>
    <row r="1738" s="184" customFormat="1" ht="15" x14ac:dyDescent="0.25"/>
    <row r="1739" s="184" customFormat="1" ht="15" x14ac:dyDescent="0.25"/>
    <row r="1740" s="184" customFormat="1" ht="15" x14ac:dyDescent="0.25"/>
    <row r="1741" s="184" customFormat="1" ht="15" x14ac:dyDescent="0.25"/>
    <row r="1742" s="184" customFormat="1" ht="15" x14ac:dyDescent="0.25"/>
    <row r="1743" s="184" customFormat="1" ht="15" x14ac:dyDescent="0.25"/>
    <row r="1744" s="184" customFormat="1" ht="15" x14ac:dyDescent="0.25"/>
    <row r="1745" s="184" customFormat="1" ht="15" x14ac:dyDescent="0.25"/>
    <row r="1746" s="184" customFormat="1" ht="15" x14ac:dyDescent="0.25"/>
    <row r="1747" s="184" customFormat="1" ht="15" x14ac:dyDescent="0.25"/>
    <row r="1748" s="184" customFormat="1" ht="15" x14ac:dyDescent="0.25"/>
    <row r="1749" s="184" customFormat="1" ht="15" x14ac:dyDescent="0.25"/>
    <row r="1750" s="184" customFormat="1" ht="15" x14ac:dyDescent="0.25"/>
    <row r="1751" s="184" customFormat="1" ht="15" x14ac:dyDescent="0.25"/>
    <row r="1752" s="184" customFormat="1" ht="15" x14ac:dyDescent="0.25"/>
    <row r="1753" s="184" customFormat="1" ht="15" x14ac:dyDescent="0.25"/>
    <row r="1754" s="184" customFormat="1" ht="15" x14ac:dyDescent="0.25"/>
    <row r="1755" s="184" customFormat="1" ht="15" x14ac:dyDescent="0.25"/>
    <row r="1756" s="184" customFormat="1" ht="15" x14ac:dyDescent="0.25"/>
    <row r="1757" s="184" customFormat="1" ht="15" x14ac:dyDescent="0.25"/>
    <row r="1758" s="184" customFormat="1" ht="15" x14ac:dyDescent="0.25"/>
    <row r="1759" s="184" customFormat="1" ht="15" x14ac:dyDescent="0.25"/>
    <row r="1760" s="184" customFormat="1" ht="15" x14ac:dyDescent="0.25"/>
    <row r="1761" s="184" customFormat="1" ht="15" x14ac:dyDescent="0.25"/>
    <row r="1762" s="184" customFormat="1" ht="15" x14ac:dyDescent="0.25"/>
    <row r="1763" s="184" customFormat="1" ht="15" x14ac:dyDescent="0.25"/>
    <row r="1764" s="184" customFormat="1" ht="15" x14ac:dyDescent="0.25"/>
    <row r="1765" s="184" customFormat="1" ht="15" x14ac:dyDescent="0.25"/>
    <row r="1766" s="184" customFormat="1" ht="15" x14ac:dyDescent="0.25"/>
    <row r="1767" s="184" customFormat="1" ht="15" x14ac:dyDescent="0.25"/>
    <row r="1768" s="184" customFormat="1" ht="15" x14ac:dyDescent="0.25"/>
    <row r="1769" s="184" customFormat="1" ht="15" x14ac:dyDescent="0.25"/>
    <row r="1770" s="184" customFormat="1" ht="15" x14ac:dyDescent="0.25"/>
    <row r="1771" s="184" customFormat="1" ht="15" x14ac:dyDescent="0.25"/>
    <row r="1772" s="184" customFormat="1" ht="15" x14ac:dyDescent="0.25"/>
    <row r="1773" s="184" customFormat="1" ht="15" x14ac:dyDescent="0.25"/>
    <row r="1774" s="184" customFormat="1" ht="15" x14ac:dyDescent="0.25"/>
    <row r="1775" s="184" customFormat="1" ht="15" x14ac:dyDescent="0.25"/>
    <row r="1776" s="184" customFormat="1" ht="15" x14ac:dyDescent="0.25"/>
    <row r="1777" s="184" customFormat="1" ht="15" x14ac:dyDescent="0.25"/>
    <row r="1778" s="184" customFormat="1" ht="15" x14ac:dyDescent="0.25"/>
    <row r="1779" s="184" customFormat="1" ht="15" x14ac:dyDescent="0.25"/>
    <row r="1780" s="184" customFormat="1" ht="15" x14ac:dyDescent="0.25"/>
    <row r="1781" s="184" customFormat="1" ht="15" x14ac:dyDescent="0.25"/>
    <row r="1782" s="184" customFormat="1" ht="15" x14ac:dyDescent="0.25"/>
    <row r="1783" s="184" customFormat="1" ht="15" x14ac:dyDescent="0.25"/>
    <row r="1784" s="184" customFormat="1" ht="15" x14ac:dyDescent="0.25"/>
    <row r="1785" s="184" customFormat="1" ht="15" x14ac:dyDescent="0.25"/>
    <row r="1786" s="184" customFormat="1" ht="15" x14ac:dyDescent="0.25"/>
    <row r="1787" s="184" customFormat="1" ht="15" x14ac:dyDescent="0.25"/>
    <row r="1788" s="184" customFormat="1" ht="15" x14ac:dyDescent="0.25"/>
    <row r="1789" s="184" customFormat="1" ht="15" x14ac:dyDescent="0.25"/>
    <row r="1790" s="184" customFormat="1" ht="15" x14ac:dyDescent="0.25"/>
    <row r="1791" s="184" customFormat="1" ht="15" x14ac:dyDescent="0.25"/>
    <row r="1792" s="184" customFormat="1" ht="15" x14ac:dyDescent="0.25"/>
    <row r="1793" s="184" customFormat="1" ht="15" x14ac:dyDescent="0.25"/>
    <row r="1794" s="184" customFormat="1" ht="15" x14ac:dyDescent="0.25"/>
    <row r="1795" s="184" customFormat="1" ht="15" x14ac:dyDescent="0.25"/>
    <row r="1796" s="184" customFormat="1" ht="15" x14ac:dyDescent="0.25"/>
    <row r="1797" s="184" customFormat="1" ht="15" x14ac:dyDescent="0.25"/>
    <row r="1798" s="184" customFormat="1" ht="15" x14ac:dyDescent="0.25"/>
    <row r="1799" s="184" customFormat="1" ht="15" x14ac:dyDescent="0.25"/>
    <row r="1800" s="184" customFormat="1" ht="15" x14ac:dyDescent="0.25"/>
    <row r="1801" s="184" customFormat="1" ht="15" x14ac:dyDescent="0.25"/>
    <row r="1802" s="184" customFormat="1" ht="15" x14ac:dyDescent="0.25"/>
    <row r="1803" s="184" customFormat="1" ht="15" x14ac:dyDescent="0.25"/>
    <row r="1804" s="184" customFormat="1" ht="15" x14ac:dyDescent="0.25"/>
    <row r="1805" s="184" customFormat="1" ht="15" x14ac:dyDescent="0.25"/>
    <row r="1806" s="184" customFormat="1" ht="15" x14ac:dyDescent="0.25"/>
    <row r="1807" s="184" customFormat="1" ht="15" x14ac:dyDescent="0.25"/>
    <row r="1808" s="184" customFormat="1" ht="15" x14ac:dyDescent="0.25"/>
    <row r="1809" s="184" customFormat="1" ht="15" x14ac:dyDescent="0.25"/>
    <row r="1810" s="184" customFormat="1" ht="15" x14ac:dyDescent="0.25"/>
    <row r="1811" s="184" customFormat="1" ht="15" x14ac:dyDescent="0.25"/>
    <row r="1812" s="184" customFormat="1" ht="15" x14ac:dyDescent="0.25"/>
    <row r="1813" s="184" customFormat="1" ht="15" x14ac:dyDescent="0.25"/>
    <row r="1814" s="184" customFormat="1" ht="15" x14ac:dyDescent="0.25"/>
    <row r="1815" s="184" customFormat="1" ht="15" x14ac:dyDescent="0.25"/>
    <row r="1816" s="184" customFormat="1" ht="15" x14ac:dyDescent="0.25"/>
    <row r="1817" s="184" customFormat="1" ht="15" x14ac:dyDescent="0.25"/>
    <row r="1818" s="184" customFormat="1" ht="15" x14ac:dyDescent="0.25"/>
    <row r="1819" s="184" customFormat="1" ht="15" x14ac:dyDescent="0.25"/>
    <row r="1820" s="184" customFormat="1" ht="15" x14ac:dyDescent="0.25"/>
    <row r="1821" s="184" customFormat="1" ht="15" x14ac:dyDescent="0.25"/>
    <row r="1822" s="184" customFormat="1" ht="15" x14ac:dyDescent="0.25"/>
    <row r="1823" s="184" customFormat="1" ht="15" x14ac:dyDescent="0.25"/>
    <row r="1824" s="184" customFormat="1" ht="15" x14ac:dyDescent="0.25"/>
    <row r="1825" s="184" customFormat="1" ht="15" x14ac:dyDescent="0.25"/>
    <row r="1826" s="184" customFormat="1" ht="15" x14ac:dyDescent="0.25"/>
    <row r="1827" s="184" customFormat="1" ht="15" x14ac:dyDescent="0.25"/>
    <row r="1828" s="184" customFormat="1" ht="15" x14ac:dyDescent="0.25"/>
    <row r="1829" s="184" customFormat="1" ht="15" x14ac:dyDescent="0.25"/>
    <row r="1830" s="184" customFormat="1" ht="15" x14ac:dyDescent="0.25"/>
    <row r="1831" s="184" customFormat="1" ht="15" x14ac:dyDescent="0.25"/>
    <row r="1832" s="184" customFormat="1" ht="15" x14ac:dyDescent="0.25"/>
    <row r="1833" s="184" customFormat="1" ht="15" x14ac:dyDescent="0.25"/>
    <row r="1834" s="184" customFormat="1" ht="15" x14ac:dyDescent="0.25"/>
    <row r="1835" s="184" customFormat="1" ht="15" x14ac:dyDescent="0.25"/>
    <row r="1836" s="184" customFormat="1" ht="15" x14ac:dyDescent="0.25"/>
    <row r="1837" s="184" customFormat="1" ht="15" x14ac:dyDescent="0.25"/>
    <row r="1838" s="184" customFormat="1" ht="15" x14ac:dyDescent="0.25"/>
    <row r="1839" s="184" customFormat="1" ht="15" x14ac:dyDescent="0.25"/>
    <row r="1840" s="184" customFormat="1" ht="15" x14ac:dyDescent="0.25"/>
    <row r="1841" s="184" customFormat="1" ht="15" x14ac:dyDescent="0.25"/>
    <row r="1842" s="184" customFormat="1" ht="15" x14ac:dyDescent="0.25"/>
    <row r="1843" s="184" customFormat="1" ht="15" x14ac:dyDescent="0.25"/>
    <row r="1844" s="184" customFormat="1" ht="15" x14ac:dyDescent="0.25"/>
    <row r="1845" s="184" customFormat="1" ht="15" x14ac:dyDescent="0.25"/>
    <row r="1846" s="184" customFormat="1" ht="15" x14ac:dyDescent="0.25"/>
    <row r="1847" s="184" customFormat="1" ht="15" x14ac:dyDescent="0.25"/>
    <row r="1848" s="184" customFormat="1" ht="15" x14ac:dyDescent="0.25"/>
    <row r="1849" s="184" customFormat="1" ht="15" x14ac:dyDescent="0.25"/>
    <row r="1850" s="184" customFormat="1" ht="15" x14ac:dyDescent="0.25"/>
    <row r="1851" s="184" customFormat="1" ht="15" x14ac:dyDescent="0.25"/>
    <row r="1852" s="184" customFormat="1" ht="15" x14ac:dyDescent="0.25"/>
    <row r="1853" s="184" customFormat="1" ht="15" x14ac:dyDescent="0.25"/>
    <row r="1854" s="184" customFormat="1" ht="15" x14ac:dyDescent="0.25"/>
    <row r="1855" s="184" customFormat="1" ht="15" x14ac:dyDescent="0.25"/>
    <row r="1856" s="184" customFormat="1" ht="15" x14ac:dyDescent="0.25"/>
    <row r="1857" s="184" customFormat="1" ht="15" x14ac:dyDescent="0.25"/>
    <row r="1858" s="184" customFormat="1" ht="15" x14ac:dyDescent="0.25"/>
    <row r="1859" s="184" customFormat="1" ht="15" x14ac:dyDescent="0.25"/>
    <row r="1860" s="184" customFormat="1" ht="15" x14ac:dyDescent="0.25"/>
    <row r="1861" s="184" customFormat="1" ht="15" x14ac:dyDescent="0.25"/>
    <row r="1862" s="184" customFormat="1" ht="15" x14ac:dyDescent="0.25"/>
    <row r="1863" s="184" customFormat="1" ht="15" x14ac:dyDescent="0.25"/>
    <row r="1864" s="184" customFormat="1" ht="15" x14ac:dyDescent="0.25"/>
    <row r="1865" s="184" customFormat="1" ht="15" x14ac:dyDescent="0.25"/>
    <row r="1866" s="184" customFormat="1" ht="15" x14ac:dyDescent="0.25"/>
    <row r="1867" s="184" customFormat="1" ht="15" x14ac:dyDescent="0.25"/>
    <row r="1868" s="184" customFormat="1" ht="15" x14ac:dyDescent="0.25"/>
    <row r="1869" s="184" customFormat="1" ht="15" x14ac:dyDescent="0.25"/>
    <row r="1870" s="184" customFormat="1" ht="15" x14ac:dyDescent="0.25"/>
    <row r="1871" s="184" customFormat="1" ht="15" x14ac:dyDescent="0.25"/>
    <row r="1872" s="184" customFormat="1" ht="15" x14ac:dyDescent="0.25"/>
    <row r="1873" s="184" customFormat="1" ht="15" x14ac:dyDescent="0.25"/>
    <row r="1874" s="184" customFormat="1" ht="15" x14ac:dyDescent="0.25"/>
    <row r="1875" s="184" customFormat="1" ht="15" x14ac:dyDescent="0.25"/>
    <row r="1876" s="184" customFormat="1" ht="15" x14ac:dyDescent="0.25"/>
    <row r="1877" s="184" customFormat="1" ht="15" x14ac:dyDescent="0.25"/>
    <row r="1878" s="184" customFormat="1" ht="15" x14ac:dyDescent="0.25"/>
    <row r="1879" s="184" customFormat="1" ht="15" x14ac:dyDescent="0.25"/>
    <row r="1880" s="184" customFormat="1" ht="15" x14ac:dyDescent="0.25"/>
    <row r="1881" s="184" customFormat="1" ht="15" x14ac:dyDescent="0.25"/>
    <row r="1882" s="184" customFormat="1" ht="15" x14ac:dyDescent="0.25"/>
    <row r="1883" s="184" customFormat="1" ht="15" x14ac:dyDescent="0.25"/>
    <row r="1884" s="184" customFormat="1" ht="15" x14ac:dyDescent="0.25"/>
    <row r="1885" s="184" customFormat="1" ht="15" x14ac:dyDescent="0.25"/>
    <row r="1886" s="184" customFormat="1" ht="15" x14ac:dyDescent="0.25"/>
    <row r="1887" s="184" customFormat="1" ht="15" x14ac:dyDescent="0.25"/>
    <row r="1888" s="184" customFormat="1" ht="15" x14ac:dyDescent="0.25"/>
    <row r="1889" s="184" customFormat="1" ht="15" x14ac:dyDescent="0.25"/>
    <row r="1890" s="184" customFormat="1" ht="15" x14ac:dyDescent="0.25"/>
    <row r="1891" s="184" customFormat="1" ht="15" x14ac:dyDescent="0.25"/>
    <row r="1892" s="184" customFormat="1" ht="15" x14ac:dyDescent="0.25"/>
    <row r="1893" s="184" customFormat="1" ht="15" x14ac:dyDescent="0.25"/>
    <row r="1894" s="184" customFormat="1" ht="15" x14ac:dyDescent="0.25"/>
    <row r="1895" s="184" customFormat="1" ht="15" x14ac:dyDescent="0.25"/>
    <row r="1896" s="184" customFormat="1" ht="15" x14ac:dyDescent="0.25"/>
    <row r="1897" s="184" customFormat="1" ht="15" x14ac:dyDescent="0.25"/>
    <row r="1898" s="184" customFormat="1" ht="15" x14ac:dyDescent="0.25"/>
    <row r="1899" s="184" customFormat="1" ht="15" x14ac:dyDescent="0.25"/>
    <row r="1900" s="184" customFormat="1" ht="15" x14ac:dyDescent="0.25"/>
    <row r="1901" s="184" customFormat="1" ht="15" x14ac:dyDescent="0.25"/>
    <row r="1902" s="184" customFormat="1" ht="15" x14ac:dyDescent="0.25"/>
    <row r="1903" s="184" customFormat="1" ht="15" x14ac:dyDescent="0.25"/>
    <row r="1904" s="184" customFormat="1" ht="15" x14ac:dyDescent="0.25"/>
    <row r="1905" s="184" customFormat="1" ht="15" x14ac:dyDescent="0.25"/>
    <row r="1906" s="184" customFormat="1" ht="15" x14ac:dyDescent="0.25"/>
    <row r="1907" s="184" customFormat="1" ht="15" x14ac:dyDescent="0.25"/>
    <row r="1908" s="184" customFormat="1" ht="15" x14ac:dyDescent="0.25"/>
    <row r="1909" s="184" customFormat="1" ht="15" x14ac:dyDescent="0.25"/>
    <row r="1910" s="184" customFormat="1" ht="15" x14ac:dyDescent="0.25"/>
    <row r="1911" s="184" customFormat="1" ht="15" x14ac:dyDescent="0.25"/>
    <row r="1912" s="184" customFormat="1" ht="15" x14ac:dyDescent="0.25"/>
    <row r="1913" s="184" customFormat="1" ht="15" x14ac:dyDescent="0.25"/>
    <row r="1914" s="184" customFormat="1" ht="15" x14ac:dyDescent="0.25"/>
    <row r="1915" s="184" customFormat="1" ht="15" x14ac:dyDescent="0.25"/>
    <row r="1916" s="184" customFormat="1" ht="15" x14ac:dyDescent="0.25"/>
    <row r="1917" s="184" customFormat="1" ht="15" x14ac:dyDescent="0.25"/>
    <row r="1918" s="184" customFormat="1" ht="15" x14ac:dyDescent="0.25"/>
    <row r="1919" s="184" customFormat="1" ht="15" x14ac:dyDescent="0.25"/>
    <row r="1920" s="184" customFormat="1" ht="15" x14ac:dyDescent="0.25"/>
    <row r="1921" s="184" customFormat="1" ht="15" x14ac:dyDescent="0.25"/>
    <row r="1922" s="184" customFormat="1" ht="15" x14ac:dyDescent="0.25"/>
    <row r="1923" s="184" customFormat="1" ht="15" x14ac:dyDescent="0.25"/>
    <row r="1924" s="184" customFormat="1" ht="15" x14ac:dyDescent="0.25"/>
    <row r="1925" s="184" customFormat="1" ht="15" x14ac:dyDescent="0.25"/>
    <row r="1926" s="184" customFormat="1" ht="15" x14ac:dyDescent="0.25"/>
    <row r="1927" s="184" customFormat="1" ht="15" x14ac:dyDescent="0.25"/>
    <row r="1928" s="184" customFormat="1" ht="15" x14ac:dyDescent="0.25"/>
    <row r="1929" s="184" customFormat="1" ht="15" x14ac:dyDescent="0.25"/>
    <row r="1930" s="184" customFormat="1" ht="15" x14ac:dyDescent="0.25"/>
    <row r="1931" s="184" customFormat="1" ht="15" x14ac:dyDescent="0.25"/>
    <row r="1932" s="184" customFormat="1" ht="15" x14ac:dyDescent="0.25"/>
    <row r="1933" s="184" customFormat="1" ht="15" x14ac:dyDescent="0.25"/>
    <row r="1934" s="184" customFormat="1" ht="15" x14ac:dyDescent="0.25"/>
    <row r="1935" s="184" customFormat="1" ht="15" x14ac:dyDescent="0.25"/>
    <row r="1936" s="184" customFormat="1" ht="15" x14ac:dyDescent="0.25"/>
    <row r="1937" s="184" customFormat="1" ht="15" x14ac:dyDescent="0.25"/>
    <row r="1938" s="184" customFormat="1" ht="15" x14ac:dyDescent="0.25"/>
    <row r="1939" s="184" customFormat="1" ht="15" x14ac:dyDescent="0.25"/>
    <row r="1940" s="184" customFormat="1" ht="15" x14ac:dyDescent="0.25"/>
    <row r="1941" s="184" customFormat="1" ht="15" x14ac:dyDescent="0.25"/>
    <row r="1942" s="184" customFormat="1" ht="15" x14ac:dyDescent="0.25"/>
    <row r="1943" s="184" customFormat="1" ht="15" x14ac:dyDescent="0.25"/>
    <row r="1944" s="184" customFormat="1" ht="15" x14ac:dyDescent="0.25"/>
    <row r="1945" s="184" customFormat="1" ht="15" x14ac:dyDescent="0.25"/>
    <row r="1946" s="184" customFormat="1" ht="15" x14ac:dyDescent="0.25"/>
    <row r="1947" s="184" customFormat="1" ht="15" x14ac:dyDescent="0.25"/>
    <row r="1948" s="184" customFormat="1" ht="15" x14ac:dyDescent="0.25"/>
    <row r="1949" s="184" customFormat="1" ht="15" x14ac:dyDescent="0.25"/>
    <row r="1950" s="184" customFormat="1" ht="15" x14ac:dyDescent="0.25"/>
    <row r="1951" s="184" customFormat="1" ht="15" x14ac:dyDescent="0.25"/>
    <row r="1952" s="184" customFormat="1" ht="15" x14ac:dyDescent="0.25"/>
    <row r="1953" s="184" customFormat="1" ht="15" x14ac:dyDescent="0.25"/>
    <row r="1954" s="184" customFormat="1" ht="15" x14ac:dyDescent="0.25"/>
    <row r="1955" s="184" customFormat="1" ht="15" x14ac:dyDescent="0.25"/>
    <row r="1956" s="184" customFormat="1" ht="15" x14ac:dyDescent="0.25"/>
    <row r="1957" s="184" customFormat="1" ht="15" x14ac:dyDescent="0.25"/>
    <row r="1958" s="184" customFormat="1" ht="15" x14ac:dyDescent="0.25"/>
    <row r="1959" s="184" customFormat="1" ht="15" x14ac:dyDescent="0.25"/>
    <row r="1960" s="184" customFormat="1" ht="15" x14ac:dyDescent="0.25"/>
    <row r="1961" s="184" customFormat="1" ht="15" x14ac:dyDescent="0.25"/>
    <row r="1962" s="184" customFormat="1" ht="15" x14ac:dyDescent="0.25"/>
    <row r="1963" s="184" customFormat="1" ht="15" x14ac:dyDescent="0.25"/>
    <row r="1964" s="184" customFormat="1" ht="15" x14ac:dyDescent="0.25"/>
    <row r="1965" s="184" customFormat="1" ht="15" x14ac:dyDescent="0.25"/>
    <row r="1966" s="184" customFormat="1" ht="15" x14ac:dyDescent="0.25"/>
    <row r="1967" s="184" customFormat="1" ht="15" x14ac:dyDescent="0.25"/>
    <row r="1968" s="184" customFormat="1" ht="15" x14ac:dyDescent="0.25"/>
    <row r="1969" s="184" customFormat="1" ht="15" x14ac:dyDescent="0.25"/>
    <row r="1970" s="184" customFormat="1" ht="15" x14ac:dyDescent="0.25"/>
    <row r="1971" s="184" customFormat="1" ht="15" x14ac:dyDescent="0.25"/>
    <row r="1972" s="184" customFormat="1" ht="15" x14ac:dyDescent="0.25"/>
    <row r="1973" s="184" customFormat="1" ht="15" x14ac:dyDescent="0.25"/>
    <row r="1974" s="184" customFormat="1" ht="15" x14ac:dyDescent="0.25"/>
    <row r="1975" s="184" customFormat="1" ht="15" x14ac:dyDescent="0.25"/>
    <row r="1976" s="184" customFormat="1" ht="15" x14ac:dyDescent="0.25"/>
    <row r="1977" s="184" customFormat="1" ht="15" x14ac:dyDescent="0.25"/>
    <row r="1978" s="184" customFormat="1" ht="15" x14ac:dyDescent="0.25"/>
    <row r="1979" s="184" customFormat="1" ht="15" x14ac:dyDescent="0.25"/>
    <row r="1980" s="184" customFormat="1" ht="15" x14ac:dyDescent="0.25"/>
    <row r="1981" s="184" customFormat="1" ht="15" x14ac:dyDescent="0.25"/>
    <row r="1982" s="184" customFormat="1" ht="15" x14ac:dyDescent="0.25"/>
    <row r="1983" s="184" customFormat="1" ht="15" x14ac:dyDescent="0.25"/>
    <row r="1984" s="184" customFormat="1" ht="15" x14ac:dyDescent="0.25"/>
    <row r="1985" s="184" customFormat="1" ht="15" x14ac:dyDescent="0.25"/>
    <row r="1986" s="184" customFormat="1" ht="15" x14ac:dyDescent="0.25"/>
    <row r="1987" s="184" customFormat="1" ht="15" x14ac:dyDescent="0.25"/>
    <row r="1988" s="184" customFormat="1" ht="15" x14ac:dyDescent="0.25"/>
    <row r="1989" s="184" customFormat="1" ht="15" x14ac:dyDescent="0.25"/>
    <row r="1990" s="184" customFormat="1" ht="15" x14ac:dyDescent="0.25"/>
    <row r="1991" s="184" customFormat="1" ht="15" x14ac:dyDescent="0.25"/>
    <row r="1992" s="184" customFormat="1" ht="15" x14ac:dyDescent="0.25"/>
    <row r="1993" s="184" customFormat="1" ht="15" x14ac:dyDescent="0.25"/>
    <row r="1994" s="184" customFormat="1" ht="15" x14ac:dyDescent="0.25"/>
    <row r="1995" s="184" customFormat="1" ht="15" x14ac:dyDescent="0.25"/>
    <row r="1996" s="184" customFormat="1" ht="15" x14ac:dyDescent="0.25"/>
    <row r="1997" s="184" customFormat="1" ht="15" x14ac:dyDescent="0.25"/>
    <row r="1998" s="184" customFormat="1" ht="15" x14ac:dyDescent="0.25"/>
    <row r="1999" s="184" customFormat="1" ht="15" x14ac:dyDescent="0.25"/>
    <row r="2000" s="184" customFormat="1" ht="15" x14ac:dyDescent="0.25"/>
    <row r="2001" s="184" customFormat="1" ht="15" x14ac:dyDescent="0.25"/>
    <row r="2002" s="184" customFormat="1" ht="15" x14ac:dyDescent="0.25"/>
    <row r="2003" s="184" customFormat="1" ht="15" x14ac:dyDescent="0.25"/>
    <row r="2004" s="184" customFormat="1" ht="15" x14ac:dyDescent="0.25"/>
    <row r="2005" s="184" customFormat="1" ht="15" x14ac:dyDescent="0.25"/>
    <row r="2006" s="184" customFormat="1" ht="15" x14ac:dyDescent="0.25"/>
    <row r="2007" s="184" customFormat="1" ht="15" x14ac:dyDescent="0.25"/>
    <row r="2008" s="184" customFormat="1" ht="15" x14ac:dyDescent="0.25"/>
    <row r="2009" s="184" customFormat="1" ht="15" x14ac:dyDescent="0.25"/>
    <row r="2010" s="184" customFormat="1" ht="15" x14ac:dyDescent="0.25"/>
    <row r="2011" s="184" customFormat="1" ht="15" x14ac:dyDescent="0.25"/>
    <row r="2012" s="184" customFormat="1" ht="15" x14ac:dyDescent="0.25"/>
    <row r="2013" s="184" customFormat="1" ht="15" x14ac:dyDescent="0.25"/>
    <row r="2014" s="184" customFormat="1" ht="15" x14ac:dyDescent="0.25"/>
    <row r="2015" s="184" customFormat="1" ht="15" x14ac:dyDescent="0.25"/>
    <row r="2016" s="184" customFormat="1" ht="15" x14ac:dyDescent="0.25"/>
    <row r="2017" s="184" customFormat="1" ht="15" x14ac:dyDescent="0.25"/>
    <row r="2018" s="184" customFormat="1" ht="15" x14ac:dyDescent="0.25"/>
    <row r="2019" s="184" customFormat="1" ht="15" x14ac:dyDescent="0.25"/>
    <row r="2020" s="184" customFormat="1" ht="15" x14ac:dyDescent="0.25"/>
    <row r="2021" s="184" customFormat="1" ht="15" x14ac:dyDescent="0.25"/>
    <row r="2022" s="184" customFormat="1" ht="15" x14ac:dyDescent="0.25"/>
    <row r="2023" s="184" customFormat="1" ht="15" x14ac:dyDescent="0.25"/>
    <row r="2024" s="184" customFormat="1" ht="15" x14ac:dyDescent="0.25"/>
    <row r="2025" s="184" customFormat="1" ht="15" x14ac:dyDescent="0.25"/>
    <row r="2026" s="184" customFormat="1" ht="15" x14ac:dyDescent="0.25"/>
    <row r="2027" s="184" customFormat="1" ht="15" x14ac:dyDescent="0.25"/>
    <row r="2028" s="184" customFormat="1" ht="15" x14ac:dyDescent="0.25"/>
    <row r="2029" s="184" customFormat="1" ht="15" x14ac:dyDescent="0.25"/>
    <row r="2030" s="184" customFormat="1" ht="15" x14ac:dyDescent="0.25"/>
    <row r="2031" s="184" customFormat="1" ht="15" x14ac:dyDescent="0.25"/>
    <row r="2032" s="184" customFormat="1" ht="15" x14ac:dyDescent="0.25"/>
    <row r="2033" s="184" customFormat="1" ht="15" x14ac:dyDescent="0.25"/>
    <row r="2034" s="184" customFormat="1" ht="15" x14ac:dyDescent="0.25"/>
    <row r="2035" s="184" customFormat="1" ht="15" x14ac:dyDescent="0.25"/>
    <row r="2036" s="184" customFormat="1" ht="15" x14ac:dyDescent="0.25"/>
    <row r="2037" s="184" customFormat="1" ht="15" x14ac:dyDescent="0.25"/>
    <row r="2038" s="184" customFormat="1" ht="15" x14ac:dyDescent="0.25"/>
    <row r="2039" s="184" customFormat="1" ht="15" x14ac:dyDescent="0.25"/>
    <row r="2040" s="184" customFormat="1" ht="15" x14ac:dyDescent="0.25"/>
    <row r="2041" s="184" customFormat="1" ht="15" x14ac:dyDescent="0.25"/>
    <row r="2042" s="184" customFormat="1" ht="15" x14ac:dyDescent="0.25"/>
    <row r="2043" s="184" customFormat="1" ht="15" x14ac:dyDescent="0.25"/>
    <row r="2044" s="184" customFormat="1" ht="15" x14ac:dyDescent="0.25"/>
    <row r="2045" s="184" customFormat="1" ht="15" x14ac:dyDescent="0.25"/>
    <row r="2046" s="184" customFormat="1" ht="15" x14ac:dyDescent="0.25"/>
    <row r="2047" s="184" customFormat="1" ht="15" x14ac:dyDescent="0.25"/>
    <row r="2048" s="184" customFormat="1" ht="15" x14ac:dyDescent="0.25"/>
    <row r="2049" s="184" customFormat="1" ht="15" x14ac:dyDescent="0.25"/>
    <row r="2050" s="184" customFormat="1" ht="15" x14ac:dyDescent="0.25"/>
    <row r="2051" s="184" customFormat="1" ht="15" x14ac:dyDescent="0.25"/>
    <row r="2052" s="184" customFormat="1" ht="15" x14ac:dyDescent="0.25"/>
    <row r="2053" s="184" customFormat="1" ht="15" x14ac:dyDescent="0.25"/>
    <row r="2054" s="184" customFormat="1" ht="15" x14ac:dyDescent="0.25"/>
    <row r="2055" s="184" customFormat="1" ht="15" x14ac:dyDescent="0.25"/>
    <row r="2056" s="184" customFormat="1" ht="15" x14ac:dyDescent="0.25"/>
    <row r="2057" s="184" customFormat="1" ht="15" x14ac:dyDescent="0.25"/>
    <row r="2058" s="184" customFormat="1" ht="15" x14ac:dyDescent="0.25"/>
    <row r="2059" s="184" customFormat="1" ht="15" x14ac:dyDescent="0.25"/>
    <row r="2060" s="184" customFormat="1" ht="15" x14ac:dyDescent="0.25"/>
    <row r="2061" s="184" customFormat="1" ht="15" x14ac:dyDescent="0.25"/>
    <row r="2062" s="184" customFormat="1" ht="15" x14ac:dyDescent="0.25"/>
    <row r="2063" s="184" customFormat="1" ht="15" x14ac:dyDescent="0.25"/>
    <row r="2064" s="184" customFormat="1" ht="15" x14ac:dyDescent="0.25"/>
    <row r="2065" s="184" customFormat="1" ht="15" x14ac:dyDescent="0.25"/>
    <row r="2066" s="184" customFormat="1" ht="15" x14ac:dyDescent="0.25"/>
    <row r="2067" s="184" customFormat="1" ht="15" x14ac:dyDescent="0.25"/>
    <row r="2068" s="184" customFormat="1" ht="15" x14ac:dyDescent="0.25"/>
    <row r="2069" s="184" customFormat="1" ht="15" x14ac:dyDescent="0.25"/>
    <row r="2070" s="184" customFormat="1" ht="15" x14ac:dyDescent="0.25"/>
    <row r="2071" s="184" customFormat="1" ht="15" x14ac:dyDescent="0.25"/>
    <row r="2072" s="184" customFormat="1" ht="15" x14ac:dyDescent="0.25"/>
    <row r="2073" s="184" customFormat="1" ht="15" x14ac:dyDescent="0.25"/>
    <row r="2074" s="184" customFormat="1" ht="15" x14ac:dyDescent="0.25"/>
    <row r="2075" s="184" customFormat="1" ht="15" x14ac:dyDescent="0.25"/>
    <row r="2076" s="184" customFormat="1" ht="15" x14ac:dyDescent="0.25"/>
    <row r="2077" s="184" customFormat="1" ht="15" x14ac:dyDescent="0.25"/>
    <row r="2078" s="184" customFormat="1" ht="15" x14ac:dyDescent="0.25"/>
    <row r="2079" s="184" customFormat="1" ht="15" x14ac:dyDescent="0.25"/>
    <row r="2080" s="184" customFormat="1" ht="15" x14ac:dyDescent="0.25"/>
    <row r="2081" s="184" customFormat="1" ht="15" x14ac:dyDescent="0.25"/>
    <row r="2082" s="184" customFormat="1" ht="15" x14ac:dyDescent="0.25"/>
    <row r="2083" s="184" customFormat="1" ht="15" x14ac:dyDescent="0.25"/>
    <row r="2084" s="184" customFormat="1" ht="15" x14ac:dyDescent="0.25"/>
    <row r="2085" s="184" customFormat="1" ht="15" x14ac:dyDescent="0.25"/>
    <row r="2086" s="184" customFormat="1" ht="15" x14ac:dyDescent="0.25"/>
    <row r="2087" s="184" customFormat="1" ht="15" x14ac:dyDescent="0.25"/>
    <row r="2088" s="184" customFormat="1" ht="15" x14ac:dyDescent="0.25"/>
    <row r="2089" s="184" customFormat="1" ht="15" x14ac:dyDescent="0.25"/>
    <row r="2090" s="184" customFormat="1" ht="15" x14ac:dyDescent="0.25"/>
    <row r="2091" s="184" customFormat="1" ht="15" x14ac:dyDescent="0.25"/>
    <row r="2092" s="184" customFormat="1" ht="15" x14ac:dyDescent="0.25"/>
    <row r="2093" s="184" customFormat="1" ht="15" x14ac:dyDescent="0.25"/>
    <row r="2094" s="184" customFormat="1" ht="15" x14ac:dyDescent="0.25"/>
    <row r="2095" s="184" customFormat="1" ht="15" x14ac:dyDescent="0.25"/>
    <row r="2096" s="184" customFormat="1" ht="15" x14ac:dyDescent="0.25"/>
    <row r="2097" s="184" customFormat="1" ht="15" x14ac:dyDescent="0.25"/>
    <row r="2098" s="184" customFormat="1" ht="15" x14ac:dyDescent="0.25"/>
    <row r="2099" s="184" customFormat="1" ht="15" x14ac:dyDescent="0.25"/>
    <row r="2100" s="184" customFormat="1" ht="15" x14ac:dyDescent="0.25"/>
    <row r="2101" s="184" customFormat="1" ht="15" x14ac:dyDescent="0.25"/>
    <row r="2102" s="184" customFormat="1" ht="15" x14ac:dyDescent="0.25"/>
    <row r="2103" s="184" customFormat="1" ht="15" x14ac:dyDescent="0.25"/>
    <row r="2104" s="184" customFormat="1" ht="15" x14ac:dyDescent="0.25"/>
    <row r="2105" s="184" customFormat="1" ht="15" x14ac:dyDescent="0.25"/>
    <row r="2106" s="184" customFormat="1" ht="15" x14ac:dyDescent="0.25"/>
    <row r="2107" s="184" customFormat="1" ht="15" x14ac:dyDescent="0.25"/>
    <row r="2108" s="184" customFormat="1" ht="15" x14ac:dyDescent="0.25"/>
    <row r="2109" s="184" customFormat="1" ht="15" x14ac:dyDescent="0.25"/>
    <row r="2110" s="184" customFormat="1" ht="15" x14ac:dyDescent="0.25"/>
    <row r="2111" s="184" customFormat="1" ht="15" x14ac:dyDescent="0.25"/>
    <row r="2112" s="184" customFormat="1" ht="15" x14ac:dyDescent="0.25"/>
    <row r="2113" s="184" customFormat="1" ht="15" x14ac:dyDescent="0.25"/>
    <row r="2114" s="184" customFormat="1" ht="15" x14ac:dyDescent="0.25"/>
    <row r="2115" s="184" customFormat="1" ht="15" x14ac:dyDescent="0.25"/>
    <row r="2116" s="184" customFormat="1" ht="15" x14ac:dyDescent="0.25"/>
    <row r="2117" s="184" customFormat="1" ht="15" x14ac:dyDescent="0.25"/>
    <row r="2118" s="184" customFormat="1" ht="15" x14ac:dyDescent="0.25"/>
    <row r="2119" s="184" customFormat="1" ht="15" x14ac:dyDescent="0.25"/>
    <row r="2120" s="184" customFormat="1" ht="15" x14ac:dyDescent="0.25"/>
    <row r="2121" s="184" customFormat="1" ht="15" x14ac:dyDescent="0.25"/>
    <row r="2122" s="184" customFormat="1" ht="15" x14ac:dyDescent="0.25"/>
    <row r="2123" s="184" customFormat="1" ht="15" x14ac:dyDescent="0.25"/>
    <row r="2124" s="184" customFormat="1" ht="15" x14ac:dyDescent="0.25"/>
    <row r="2125" s="184" customFormat="1" ht="15" x14ac:dyDescent="0.25"/>
    <row r="2126" s="184" customFormat="1" ht="15" x14ac:dyDescent="0.25"/>
    <row r="2127" s="184" customFormat="1" ht="15" x14ac:dyDescent="0.25"/>
    <row r="2128" s="184" customFormat="1" ht="15" x14ac:dyDescent="0.25"/>
    <row r="2129" s="184" customFormat="1" ht="15" x14ac:dyDescent="0.25"/>
    <row r="2130" s="184" customFormat="1" ht="15" x14ac:dyDescent="0.25"/>
    <row r="2131" s="184" customFormat="1" ht="15" x14ac:dyDescent="0.25"/>
    <row r="2132" s="184" customFormat="1" ht="15" x14ac:dyDescent="0.25"/>
    <row r="2133" s="184" customFormat="1" ht="15" x14ac:dyDescent="0.25"/>
    <row r="2134" s="184" customFormat="1" ht="15" x14ac:dyDescent="0.25"/>
    <row r="2135" s="184" customFormat="1" ht="15" x14ac:dyDescent="0.25"/>
    <row r="2136" s="184" customFormat="1" ht="15" x14ac:dyDescent="0.25"/>
    <row r="2137" s="184" customFormat="1" ht="15" x14ac:dyDescent="0.25"/>
    <row r="2138" s="184" customFormat="1" ht="15" x14ac:dyDescent="0.25"/>
    <row r="2139" s="184" customFormat="1" ht="15" x14ac:dyDescent="0.25"/>
    <row r="2140" s="184" customFormat="1" ht="15" x14ac:dyDescent="0.25"/>
    <row r="2141" s="184" customFormat="1" ht="15" x14ac:dyDescent="0.25"/>
    <row r="2142" s="184" customFormat="1" ht="15" x14ac:dyDescent="0.25"/>
    <row r="2143" s="184" customFormat="1" ht="15" x14ac:dyDescent="0.25"/>
    <row r="2144" s="184" customFormat="1" ht="15" x14ac:dyDescent="0.25"/>
    <row r="2145" s="184" customFormat="1" ht="15" x14ac:dyDescent="0.25"/>
    <row r="2146" s="184" customFormat="1" ht="15" x14ac:dyDescent="0.25"/>
    <row r="2147" s="184" customFormat="1" ht="15" x14ac:dyDescent="0.25"/>
    <row r="2148" s="184" customFormat="1" ht="15" x14ac:dyDescent="0.25"/>
    <row r="2149" s="184" customFormat="1" ht="15" x14ac:dyDescent="0.25"/>
    <row r="2150" s="184" customFormat="1" ht="15" x14ac:dyDescent="0.25"/>
    <row r="2151" s="184" customFormat="1" ht="15" x14ac:dyDescent="0.25"/>
    <row r="2152" s="184" customFormat="1" ht="15" x14ac:dyDescent="0.25"/>
    <row r="2153" s="184" customFormat="1" ht="15" x14ac:dyDescent="0.25"/>
    <row r="2154" s="184" customFormat="1" ht="15" x14ac:dyDescent="0.25"/>
    <row r="2155" s="184" customFormat="1" ht="15" x14ac:dyDescent="0.25"/>
    <row r="2156" s="184" customFormat="1" ht="15" x14ac:dyDescent="0.25"/>
    <row r="2157" s="184" customFormat="1" ht="15" x14ac:dyDescent="0.25"/>
    <row r="2158" s="184" customFormat="1" ht="15" x14ac:dyDescent="0.25"/>
    <row r="2159" s="184" customFormat="1" ht="15" x14ac:dyDescent="0.25"/>
    <row r="2160" s="184" customFormat="1" ht="15" x14ac:dyDescent="0.25"/>
    <row r="2161" s="184" customFormat="1" ht="15" x14ac:dyDescent="0.25"/>
    <row r="2162" s="184" customFormat="1" ht="15" x14ac:dyDescent="0.25"/>
    <row r="2163" s="184" customFormat="1" ht="15" x14ac:dyDescent="0.25"/>
    <row r="2164" s="184" customFormat="1" ht="15" x14ac:dyDescent="0.25"/>
    <row r="2165" s="184" customFormat="1" ht="15" x14ac:dyDescent="0.25"/>
    <row r="2166" s="184" customFormat="1" ht="15" x14ac:dyDescent="0.25"/>
    <row r="2167" s="184" customFormat="1" ht="15" x14ac:dyDescent="0.25"/>
    <row r="2168" s="184" customFormat="1" ht="15" x14ac:dyDescent="0.25"/>
    <row r="2169" s="184" customFormat="1" ht="15" x14ac:dyDescent="0.25"/>
    <row r="2170" s="184" customFormat="1" ht="15" x14ac:dyDescent="0.25"/>
    <row r="2171" s="184" customFormat="1" ht="15" x14ac:dyDescent="0.25"/>
    <row r="2172" s="184" customFormat="1" ht="15" x14ac:dyDescent="0.25"/>
    <row r="2173" s="184" customFormat="1" ht="15" x14ac:dyDescent="0.25"/>
    <row r="2174" s="184" customFormat="1" ht="15" x14ac:dyDescent="0.25"/>
    <row r="2175" s="184" customFormat="1" ht="15" x14ac:dyDescent="0.25"/>
    <row r="2176" s="184" customFormat="1" ht="15" x14ac:dyDescent="0.25"/>
    <row r="2177" s="184" customFormat="1" ht="15" x14ac:dyDescent="0.25"/>
    <row r="2178" s="184" customFormat="1" ht="15" x14ac:dyDescent="0.25"/>
    <row r="2179" s="184" customFormat="1" ht="15" x14ac:dyDescent="0.25"/>
    <row r="2180" s="184" customFormat="1" ht="15" x14ac:dyDescent="0.25"/>
    <row r="2181" s="184" customFormat="1" ht="15" x14ac:dyDescent="0.25"/>
    <row r="2182" s="184" customFormat="1" ht="15" x14ac:dyDescent="0.25"/>
    <row r="2183" s="184" customFormat="1" ht="15" x14ac:dyDescent="0.25"/>
    <row r="2184" s="184" customFormat="1" ht="15" x14ac:dyDescent="0.25"/>
    <row r="2185" s="184" customFormat="1" ht="15" x14ac:dyDescent="0.25"/>
    <row r="2186" s="184" customFormat="1" ht="15" x14ac:dyDescent="0.25"/>
    <row r="2187" s="184" customFormat="1" ht="15" x14ac:dyDescent="0.25"/>
    <row r="2188" s="184" customFormat="1" ht="15" x14ac:dyDescent="0.25"/>
    <row r="2189" s="184" customFormat="1" ht="15" x14ac:dyDescent="0.25"/>
    <row r="2190" s="184" customFormat="1" ht="15" x14ac:dyDescent="0.25"/>
    <row r="2191" s="184" customFormat="1" ht="15" x14ac:dyDescent="0.25"/>
    <row r="2192" s="184" customFormat="1" ht="15" x14ac:dyDescent="0.25"/>
    <row r="2193" s="184" customFormat="1" ht="15" x14ac:dyDescent="0.25"/>
    <row r="2194" s="184" customFormat="1" ht="15" x14ac:dyDescent="0.25"/>
    <row r="2195" s="184" customFormat="1" ht="15" x14ac:dyDescent="0.25"/>
    <row r="2196" s="184" customFormat="1" ht="15" x14ac:dyDescent="0.25"/>
    <row r="2197" s="184" customFormat="1" ht="15" x14ac:dyDescent="0.25"/>
    <row r="2198" s="184" customFormat="1" ht="15" x14ac:dyDescent="0.25"/>
    <row r="2199" s="184" customFormat="1" ht="15" x14ac:dyDescent="0.25"/>
    <row r="2200" s="184" customFormat="1" ht="15" x14ac:dyDescent="0.25"/>
    <row r="2201" s="184" customFormat="1" ht="15" x14ac:dyDescent="0.25"/>
    <row r="2202" s="184" customFormat="1" ht="15" x14ac:dyDescent="0.25"/>
    <row r="2203" s="184" customFormat="1" ht="15" x14ac:dyDescent="0.25"/>
    <row r="2204" s="184" customFormat="1" ht="15" x14ac:dyDescent="0.25"/>
    <row r="2205" s="184" customFormat="1" ht="15" x14ac:dyDescent="0.25"/>
    <row r="2206" s="184" customFormat="1" ht="15" x14ac:dyDescent="0.25"/>
    <row r="2207" s="184" customFormat="1" ht="15" x14ac:dyDescent="0.25"/>
    <row r="2208" s="184" customFormat="1" ht="15" x14ac:dyDescent="0.25"/>
    <row r="2209" s="184" customFormat="1" ht="15" x14ac:dyDescent="0.25"/>
    <row r="2210" s="184" customFormat="1" ht="15" x14ac:dyDescent="0.25"/>
    <row r="2211" s="184" customFormat="1" ht="15" x14ac:dyDescent="0.25"/>
    <row r="2212" s="184" customFormat="1" ht="15" x14ac:dyDescent="0.25"/>
    <row r="2213" s="184" customFormat="1" ht="15" x14ac:dyDescent="0.25"/>
    <row r="2214" s="184" customFormat="1" ht="15" x14ac:dyDescent="0.25"/>
    <row r="2215" s="184" customFormat="1" ht="15" x14ac:dyDescent="0.25"/>
    <row r="2216" s="184" customFormat="1" ht="15" x14ac:dyDescent="0.25"/>
    <row r="2217" s="184" customFormat="1" ht="15" x14ac:dyDescent="0.25"/>
    <row r="2218" s="184" customFormat="1" ht="15" x14ac:dyDescent="0.25"/>
    <row r="2219" s="184" customFormat="1" ht="15" x14ac:dyDescent="0.25"/>
    <row r="2220" s="184" customFormat="1" ht="15" x14ac:dyDescent="0.25"/>
    <row r="2221" s="184" customFormat="1" ht="15" x14ac:dyDescent="0.25"/>
    <row r="2222" s="184" customFormat="1" ht="15" x14ac:dyDescent="0.25"/>
    <row r="2223" s="184" customFormat="1" ht="15" x14ac:dyDescent="0.25"/>
    <row r="2224" s="184" customFormat="1" ht="15" x14ac:dyDescent="0.25"/>
    <row r="2225" s="184" customFormat="1" ht="15" x14ac:dyDescent="0.25"/>
    <row r="2226" s="184" customFormat="1" ht="15" x14ac:dyDescent="0.25"/>
    <row r="2227" s="184" customFormat="1" ht="15" x14ac:dyDescent="0.25"/>
    <row r="2228" s="184" customFormat="1" ht="15" x14ac:dyDescent="0.25"/>
    <row r="2229" s="184" customFormat="1" ht="15" x14ac:dyDescent="0.25"/>
    <row r="2230" s="184" customFormat="1" ht="15" x14ac:dyDescent="0.25"/>
    <row r="2231" s="184" customFormat="1" ht="15" x14ac:dyDescent="0.25"/>
    <row r="2232" s="184" customFormat="1" ht="15" x14ac:dyDescent="0.25"/>
    <row r="2233" s="184" customFormat="1" ht="15" x14ac:dyDescent="0.25"/>
    <row r="2234" s="184" customFormat="1" ht="15" x14ac:dyDescent="0.25"/>
    <row r="2235" s="184" customFormat="1" ht="15" x14ac:dyDescent="0.25"/>
    <row r="2236" s="184" customFormat="1" ht="15" x14ac:dyDescent="0.25"/>
    <row r="2237" s="184" customFormat="1" ht="15" x14ac:dyDescent="0.25"/>
    <row r="2238" s="184" customFormat="1" ht="15" x14ac:dyDescent="0.25"/>
    <row r="2239" s="184" customFormat="1" ht="15" x14ac:dyDescent="0.25"/>
    <row r="2240" s="184" customFormat="1" ht="15" x14ac:dyDescent="0.25"/>
    <row r="2241" s="184" customFormat="1" ht="15" x14ac:dyDescent="0.25"/>
    <row r="2242" s="184" customFormat="1" ht="15" x14ac:dyDescent="0.25"/>
    <row r="2243" s="184" customFormat="1" ht="15" x14ac:dyDescent="0.25"/>
    <row r="2244" s="184" customFormat="1" ht="15" x14ac:dyDescent="0.25"/>
    <row r="2245" s="184" customFormat="1" ht="15" x14ac:dyDescent="0.25"/>
    <row r="2246" s="184" customFormat="1" ht="15" x14ac:dyDescent="0.25"/>
    <row r="2247" s="184" customFormat="1" ht="15" x14ac:dyDescent="0.25"/>
    <row r="2248" s="184" customFormat="1" ht="15" x14ac:dyDescent="0.25"/>
    <row r="2249" s="184" customFormat="1" ht="15" x14ac:dyDescent="0.25"/>
    <row r="2250" s="184" customFormat="1" ht="15" x14ac:dyDescent="0.25"/>
    <row r="2251" s="184" customFormat="1" ht="15" x14ac:dyDescent="0.25"/>
    <row r="2252" s="184" customFormat="1" ht="15" x14ac:dyDescent="0.25"/>
    <row r="2253" s="184" customFormat="1" ht="15" x14ac:dyDescent="0.25"/>
    <row r="2254" s="184" customFormat="1" ht="15" x14ac:dyDescent="0.25"/>
    <row r="2255" s="184" customFormat="1" ht="15" x14ac:dyDescent="0.25"/>
    <row r="2256" s="184" customFormat="1" ht="15" x14ac:dyDescent="0.25"/>
    <row r="2257" s="184" customFormat="1" ht="15" x14ac:dyDescent="0.25"/>
    <row r="2258" s="184" customFormat="1" ht="15" x14ac:dyDescent="0.25"/>
    <row r="2259" s="184" customFormat="1" ht="15" x14ac:dyDescent="0.25"/>
    <row r="2260" s="184" customFormat="1" ht="15" x14ac:dyDescent="0.25"/>
    <row r="2261" s="184" customFormat="1" ht="15" x14ac:dyDescent="0.25"/>
    <row r="2262" s="184" customFormat="1" ht="15" x14ac:dyDescent="0.25"/>
    <row r="2263" s="184" customFormat="1" ht="15" x14ac:dyDescent="0.25"/>
    <row r="2264" s="184" customFormat="1" ht="15" x14ac:dyDescent="0.25"/>
    <row r="2265" s="184" customFormat="1" ht="15" x14ac:dyDescent="0.25"/>
    <row r="2266" s="184" customFormat="1" ht="15" x14ac:dyDescent="0.25"/>
    <row r="2267" s="184" customFormat="1" ht="15" x14ac:dyDescent="0.25"/>
    <row r="2268" s="184" customFormat="1" ht="15" x14ac:dyDescent="0.25"/>
    <row r="2269" s="184" customFormat="1" ht="15" x14ac:dyDescent="0.25"/>
    <row r="2270" s="184" customFormat="1" ht="15" x14ac:dyDescent="0.25"/>
    <row r="2271" s="184" customFormat="1" ht="15" x14ac:dyDescent="0.25"/>
    <row r="2272" s="184" customFormat="1" ht="15" x14ac:dyDescent="0.25"/>
    <row r="2273" s="184" customFormat="1" ht="15" x14ac:dyDescent="0.25"/>
    <row r="2274" s="184" customFormat="1" ht="15" x14ac:dyDescent="0.25"/>
    <row r="2275" s="184" customFormat="1" ht="15" x14ac:dyDescent="0.25"/>
    <row r="2276" s="184" customFormat="1" ht="15" x14ac:dyDescent="0.25"/>
    <row r="2277" s="184" customFormat="1" ht="15" x14ac:dyDescent="0.25"/>
    <row r="2278" s="184" customFormat="1" ht="15" x14ac:dyDescent="0.25"/>
    <row r="2279" s="184" customFormat="1" ht="15" x14ac:dyDescent="0.25"/>
    <row r="2280" s="184" customFormat="1" ht="15" x14ac:dyDescent="0.25"/>
    <row r="2281" s="184" customFormat="1" ht="15" x14ac:dyDescent="0.25"/>
    <row r="2282" s="184" customFormat="1" ht="15" x14ac:dyDescent="0.25"/>
    <row r="2283" s="184" customFormat="1" ht="15" x14ac:dyDescent="0.25"/>
    <row r="2284" s="184" customFormat="1" ht="15" x14ac:dyDescent="0.25"/>
    <row r="2285" s="184" customFormat="1" ht="15" x14ac:dyDescent="0.25"/>
    <row r="2286" s="184" customFormat="1" ht="15" x14ac:dyDescent="0.25"/>
    <row r="2287" s="184" customFormat="1" ht="15" x14ac:dyDescent="0.25"/>
    <row r="2288" s="184" customFormat="1" ht="15" x14ac:dyDescent="0.25"/>
    <row r="2289" s="184" customFormat="1" ht="15" x14ac:dyDescent="0.25"/>
    <row r="2290" s="184" customFormat="1" ht="15" x14ac:dyDescent="0.25"/>
    <row r="2291" s="184" customFormat="1" ht="15" x14ac:dyDescent="0.25"/>
    <row r="2292" s="184" customFormat="1" ht="15" x14ac:dyDescent="0.25"/>
    <row r="2293" s="184" customFormat="1" ht="15" x14ac:dyDescent="0.25"/>
    <row r="2294" s="184" customFormat="1" ht="15" x14ac:dyDescent="0.25"/>
    <row r="2295" s="184" customFormat="1" ht="15" x14ac:dyDescent="0.25"/>
    <row r="2296" s="184" customFormat="1" ht="15" x14ac:dyDescent="0.25"/>
    <row r="2297" s="184" customFormat="1" ht="15" x14ac:dyDescent="0.25"/>
    <row r="2298" s="184" customFormat="1" ht="15" x14ac:dyDescent="0.25"/>
    <row r="2299" s="184" customFormat="1" ht="15" x14ac:dyDescent="0.25"/>
    <row r="2300" s="184" customFormat="1" ht="15" x14ac:dyDescent="0.25"/>
    <row r="2301" s="184" customFormat="1" ht="15" x14ac:dyDescent="0.25"/>
    <row r="2302" s="184" customFormat="1" ht="15" x14ac:dyDescent="0.25"/>
    <row r="2303" s="184" customFormat="1" ht="15" x14ac:dyDescent="0.25"/>
    <row r="2304" s="184" customFormat="1" ht="15" x14ac:dyDescent="0.25"/>
    <row r="2305" s="184" customFormat="1" ht="15" x14ac:dyDescent="0.25"/>
    <row r="2306" s="184" customFormat="1" ht="15" x14ac:dyDescent="0.25"/>
    <row r="2307" s="184" customFormat="1" ht="15" x14ac:dyDescent="0.25"/>
    <row r="2308" s="184" customFormat="1" ht="15" x14ac:dyDescent="0.25"/>
    <row r="2309" s="184" customFormat="1" ht="15" x14ac:dyDescent="0.25"/>
    <row r="2310" s="184" customFormat="1" ht="15" x14ac:dyDescent="0.25"/>
    <row r="2311" s="184" customFormat="1" ht="15" x14ac:dyDescent="0.25"/>
    <row r="2312" s="184" customFormat="1" ht="15" x14ac:dyDescent="0.25"/>
    <row r="2313" s="184" customFormat="1" ht="15" x14ac:dyDescent="0.25"/>
    <row r="2314" s="184" customFormat="1" ht="15" x14ac:dyDescent="0.25"/>
    <row r="2315" s="184" customFormat="1" ht="15" x14ac:dyDescent="0.25"/>
    <row r="2316" s="184" customFormat="1" ht="15" x14ac:dyDescent="0.25"/>
    <row r="2317" s="184" customFormat="1" ht="15" x14ac:dyDescent="0.25"/>
    <row r="2318" s="184" customFormat="1" ht="15" x14ac:dyDescent="0.25"/>
    <row r="2319" s="184" customFormat="1" ht="15" x14ac:dyDescent="0.25"/>
    <row r="2320" s="184" customFormat="1" ht="15" x14ac:dyDescent="0.25"/>
    <row r="2321" s="184" customFormat="1" ht="15" x14ac:dyDescent="0.25"/>
    <row r="2322" s="184" customFormat="1" ht="15" x14ac:dyDescent="0.25"/>
    <row r="2323" s="184" customFormat="1" ht="15" x14ac:dyDescent="0.25"/>
    <row r="2324" s="184" customFormat="1" ht="15" x14ac:dyDescent="0.25"/>
    <row r="2325" s="184" customFormat="1" ht="15" x14ac:dyDescent="0.25"/>
    <row r="2326" s="184" customFormat="1" ht="15" x14ac:dyDescent="0.25"/>
    <row r="2327" s="184" customFormat="1" ht="15" x14ac:dyDescent="0.25"/>
    <row r="2328" s="184" customFormat="1" ht="15" x14ac:dyDescent="0.25"/>
    <row r="2329" s="184" customFormat="1" ht="15" x14ac:dyDescent="0.25"/>
    <row r="2330" s="184" customFormat="1" ht="15" x14ac:dyDescent="0.25"/>
    <row r="2331" s="184" customFormat="1" ht="15" x14ac:dyDescent="0.25"/>
    <row r="2332" s="184" customFormat="1" ht="15" x14ac:dyDescent="0.25"/>
    <row r="2333" s="184" customFormat="1" ht="15" x14ac:dyDescent="0.25"/>
    <row r="2334" s="184" customFormat="1" ht="15" x14ac:dyDescent="0.25"/>
    <row r="2335" s="184" customFormat="1" ht="15" x14ac:dyDescent="0.25"/>
    <row r="2336" s="184" customFormat="1" ht="15" x14ac:dyDescent="0.25"/>
    <row r="2337" s="184" customFormat="1" ht="15" x14ac:dyDescent="0.25"/>
    <row r="2338" s="184" customFormat="1" ht="15" x14ac:dyDescent="0.25"/>
    <row r="2339" s="184" customFormat="1" ht="15" x14ac:dyDescent="0.25"/>
    <row r="2340" s="184" customFormat="1" ht="15" x14ac:dyDescent="0.25"/>
    <row r="2341" s="184" customFormat="1" ht="15" x14ac:dyDescent="0.25"/>
    <row r="2342" s="184" customFormat="1" ht="15" x14ac:dyDescent="0.25"/>
    <row r="2343" s="184" customFormat="1" ht="15" x14ac:dyDescent="0.25"/>
    <row r="2344" s="184" customFormat="1" ht="15" x14ac:dyDescent="0.25"/>
    <row r="2345" s="184" customFormat="1" ht="15" x14ac:dyDescent="0.25"/>
    <row r="2346" s="184" customFormat="1" ht="15" x14ac:dyDescent="0.25"/>
    <row r="2347" s="184" customFormat="1" ht="15" x14ac:dyDescent="0.25"/>
    <row r="2348" s="184" customFormat="1" ht="15" x14ac:dyDescent="0.25"/>
    <row r="2349" s="184" customFormat="1" ht="15" x14ac:dyDescent="0.25"/>
    <row r="2350" s="184" customFormat="1" ht="15" x14ac:dyDescent="0.25"/>
    <row r="2351" s="184" customFormat="1" ht="15" x14ac:dyDescent="0.25"/>
    <row r="2352" s="184" customFormat="1" ht="15" x14ac:dyDescent="0.25"/>
    <row r="2353" s="184" customFormat="1" ht="15" x14ac:dyDescent="0.25"/>
    <row r="2354" s="184" customFormat="1" ht="15" x14ac:dyDescent="0.25"/>
    <row r="2355" s="184" customFormat="1" ht="15" x14ac:dyDescent="0.25"/>
    <row r="2356" s="184" customFormat="1" ht="15" x14ac:dyDescent="0.25"/>
    <row r="2357" s="184" customFormat="1" ht="15" x14ac:dyDescent="0.25"/>
    <row r="2358" s="184" customFormat="1" ht="15" x14ac:dyDescent="0.25"/>
    <row r="2359" s="184" customFormat="1" ht="15" x14ac:dyDescent="0.25"/>
    <row r="2360" s="184" customFormat="1" ht="15" x14ac:dyDescent="0.25"/>
    <row r="2361" s="184" customFormat="1" ht="15" x14ac:dyDescent="0.25"/>
    <row r="2362" s="184" customFormat="1" ht="15" x14ac:dyDescent="0.25"/>
    <row r="2363" s="184" customFormat="1" ht="15" x14ac:dyDescent="0.25"/>
    <row r="2364" s="184" customFormat="1" ht="15" x14ac:dyDescent="0.25"/>
    <row r="2365" s="184" customFormat="1" ht="15" x14ac:dyDescent="0.25"/>
    <row r="2366" s="184" customFormat="1" ht="15" x14ac:dyDescent="0.25"/>
    <row r="2367" s="184" customFormat="1" ht="15" x14ac:dyDescent="0.25"/>
    <row r="2368" s="184" customFormat="1" ht="15" x14ac:dyDescent="0.25"/>
    <row r="2369" s="184" customFormat="1" ht="15" x14ac:dyDescent="0.25"/>
    <row r="2370" s="184" customFormat="1" ht="15" x14ac:dyDescent="0.25"/>
    <row r="2371" s="184" customFormat="1" ht="15" x14ac:dyDescent="0.25"/>
    <row r="2372" s="184" customFormat="1" ht="15" x14ac:dyDescent="0.25"/>
    <row r="2373" s="184" customFormat="1" ht="15" x14ac:dyDescent="0.25"/>
    <row r="2374" s="184" customFormat="1" ht="15" x14ac:dyDescent="0.25"/>
    <row r="2375" s="184" customFormat="1" ht="15" x14ac:dyDescent="0.25"/>
    <row r="2376" s="184" customFormat="1" ht="15" x14ac:dyDescent="0.25"/>
    <row r="2377" s="184" customFormat="1" ht="15" x14ac:dyDescent="0.25"/>
    <row r="2378" s="184" customFormat="1" ht="15" x14ac:dyDescent="0.25"/>
    <row r="2379" s="184" customFormat="1" ht="15" x14ac:dyDescent="0.25"/>
    <row r="2380" s="184" customFormat="1" ht="15" x14ac:dyDescent="0.25"/>
    <row r="2381" s="184" customFormat="1" ht="15" x14ac:dyDescent="0.25"/>
    <row r="2382" s="184" customFormat="1" ht="15" x14ac:dyDescent="0.25"/>
    <row r="2383" s="184" customFormat="1" ht="15" x14ac:dyDescent="0.25"/>
    <row r="2384" s="184" customFormat="1" ht="15" x14ac:dyDescent="0.25"/>
    <row r="2385" s="184" customFormat="1" ht="15" x14ac:dyDescent="0.25"/>
    <row r="2386" s="184" customFormat="1" ht="15" x14ac:dyDescent="0.25"/>
    <row r="2387" s="184" customFormat="1" ht="15" x14ac:dyDescent="0.25"/>
    <row r="2388" s="184" customFormat="1" ht="15" x14ac:dyDescent="0.25"/>
    <row r="2389" s="184" customFormat="1" ht="15" x14ac:dyDescent="0.25"/>
    <row r="2390" s="184" customFormat="1" ht="15" x14ac:dyDescent="0.25"/>
    <row r="2391" s="184" customFormat="1" ht="15" x14ac:dyDescent="0.25"/>
    <row r="2392" s="184" customFormat="1" ht="15" x14ac:dyDescent="0.25"/>
    <row r="2393" s="184" customFormat="1" ht="15" x14ac:dyDescent="0.25"/>
    <row r="2394" s="184" customFormat="1" ht="15" x14ac:dyDescent="0.25"/>
    <row r="2395" s="184" customFormat="1" ht="15" x14ac:dyDescent="0.25"/>
    <row r="2396" s="184" customFormat="1" ht="15" x14ac:dyDescent="0.25"/>
    <row r="2397" s="184" customFormat="1" ht="15" x14ac:dyDescent="0.25"/>
    <row r="2398" s="184" customFormat="1" ht="15" x14ac:dyDescent="0.25"/>
    <row r="2399" s="184" customFormat="1" ht="15" x14ac:dyDescent="0.25"/>
    <row r="2400" s="184" customFormat="1" ht="15" x14ac:dyDescent="0.25"/>
    <row r="2401" s="184" customFormat="1" ht="15" x14ac:dyDescent="0.25"/>
    <row r="2402" s="184" customFormat="1" ht="15" x14ac:dyDescent="0.25"/>
    <row r="2403" s="184" customFormat="1" ht="15" x14ac:dyDescent="0.25"/>
    <row r="2404" s="184" customFormat="1" ht="15" x14ac:dyDescent="0.25"/>
    <row r="2405" s="184" customFormat="1" ht="15" x14ac:dyDescent="0.25"/>
    <row r="2406" s="184" customFormat="1" ht="15" x14ac:dyDescent="0.25"/>
    <row r="2407" s="184" customFormat="1" ht="15" x14ac:dyDescent="0.25"/>
    <row r="2408" s="184" customFormat="1" ht="15" x14ac:dyDescent="0.25"/>
    <row r="2409" s="184" customFormat="1" ht="15" x14ac:dyDescent="0.25"/>
    <row r="2410" s="184" customFormat="1" ht="15" x14ac:dyDescent="0.25"/>
    <row r="2411" s="184" customFormat="1" ht="15" x14ac:dyDescent="0.25"/>
    <row r="2412" s="184" customFormat="1" ht="15" x14ac:dyDescent="0.25"/>
    <row r="2413" s="184" customFormat="1" ht="15" x14ac:dyDescent="0.25"/>
    <row r="2414" s="184" customFormat="1" ht="15" x14ac:dyDescent="0.25"/>
    <row r="2415" s="184" customFormat="1" ht="15" x14ac:dyDescent="0.25"/>
    <row r="2416" s="184" customFormat="1" ht="15" x14ac:dyDescent="0.25"/>
    <row r="2417" s="184" customFormat="1" ht="15" x14ac:dyDescent="0.25"/>
    <row r="2418" s="184" customFormat="1" ht="15" x14ac:dyDescent="0.25"/>
    <row r="2419" s="184" customFormat="1" ht="15" x14ac:dyDescent="0.25"/>
    <row r="2420" s="184" customFormat="1" ht="15" x14ac:dyDescent="0.25"/>
    <row r="2421" s="184" customFormat="1" ht="15" x14ac:dyDescent="0.25"/>
    <row r="2422" s="184" customFormat="1" ht="15" x14ac:dyDescent="0.25"/>
    <row r="2423" s="184" customFormat="1" ht="15" x14ac:dyDescent="0.25"/>
    <row r="2424" s="184" customFormat="1" ht="15" x14ac:dyDescent="0.25"/>
    <row r="2425" s="184" customFormat="1" ht="15" x14ac:dyDescent="0.25"/>
    <row r="2426" s="184" customFormat="1" ht="15" x14ac:dyDescent="0.25"/>
    <row r="2427" s="184" customFormat="1" ht="15" x14ac:dyDescent="0.25"/>
    <row r="2428" s="184" customFormat="1" ht="15" x14ac:dyDescent="0.25"/>
    <row r="2429" s="184" customFormat="1" ht="15" x14ac:dyDescent="0.25"/>
    <row r="2430" s="184" customFormat="1" ht="15" x14ac:dyDescent="0.25"/>
    <row r="2431" s="184" customFormat="1" ht="15" x14ac:dyDescent="0.25"/>
    <row r="2432" s="184" customFormat="1" ht="15" x14ac:dyDescent="0.25"/>
    <row r="2433" s="184" customFormat="1" ht="15" x14ac:dyDescent="0.25"/>
    <row r="2434" s="184" customFormat="1" ht="15" x14ac:dyDescent="0.25"/>
    <row r="2435" s="184" customFormat="1" ht="15" x14ac:dyDescent="0.25"/>
    <row r="2436" s="184" customFormat="1" ht="15" x14ac:dyDescent="0.25"/>
    <row r="2437" s="184" customFormat="1" ht="15" x14ac:dyDescent="0.25"/>
    <row r="2438" s="184" customFormat="1" ht="15" x14ac:dyDescent="0.25"/>
    <row r="2439" s="184" customFormat="1" ht="15" x14ac:dyDescent="0.25"/>
    <row r="2440" s="184" customFormat="1" ht="15" x14ac:dyDescent="0.25"/>
    <row r="2441" s="184" customFormat="1" ht="15" x14ac:dyDescent="0.25"/>
    <row r="2442" s="184" customFormat="1" ht="15" x14ac:dyDescent="0.25"/>
    <row r="2443" s="184" customFormat="1" ht="15" x14ac:dyDescent="0.25"/>
    <row r="2444" s="184" customFormat="1" ht="15" x14ac:dyDescent="0.25"/>
    <row r="2445" s="184" customFormat="1" ht="15" x14ac:dyDescent="0.25"/>
    <row r="2446" s="184" customFormat="1" ht="15" x14ac:dyDescent="0.25"/>
    <row r="2447" s="184" customFormat="1" ht="15" x14ac:dyDescent="0.25"/>
    <row r="2448" s="184" customFormat="1" ht="15" x14ac:dyDescent="0.25"/>
    <row r="2449" s="184" customFormat="1" ht="15" x14ac:dyDescent="0.25"/>
    <row r="2450" s="184" customFormat="1" ht="15" x14ac:dyDescent="0.25"/>
    <row r="2451" s="184" customFormat="1" ht="15" x14ac:dyDescent="0.25"/>
    <row r="2452" s="184" customFormat="1" ht="15" x14ac:dyDescent="0.25"/>
    <row r="2453" s="184" customFormat="1" ht="15" x14ac:dyDescent="0.25"/>
    <row r="2454" s="184" customFormat="1" ht="15" x14ac:dyDescent="0.25"/>
    <row r="2455" s="184" customFormat="1" ht="15" x14ac:dyDescent="0.25"/>
    <row r="2456" s="184" customFormat="1" ht="15" x14ac:dyDescent="0.25"/>
    <row r="2457" s="184" customFormat="1" ht="15" x14ac:dyDescent="0.25"/>
    <row r="2458" s="184" customFormat="1" ht="15" x14ac:dyDescent="0.25"/>
    <row r="2459" s="184" customFormat="1" ht="15" x14ac:dyDescent="0.25"/>
    <row r="2460" s="184" customFormat="1" ht="15" x14ac:dyDescent="0.25"/>
    <row r="2461" s="184" customFormat="1" ht="15" x14ac:dyDescent="0.25"/>
    <row r="2462" s="184" customFormat="1" ht="15" x14ac:dyDescent="0.25"/>
    <row r="2463" s="184" customFormat="1" ht="15" x14ac:dyDescent="0.25"/>
    <row r="2464" s="184" customFormat="1" ht="15" x14ac:dyDescent="0.25"/>
    <row r="2465" s="184" customFormat="1" ht="15" x14ac:dyDescent="0.25"/>
    <row r="2466" s="184" customFormat="1" ht="15" x14ac:dyDescent="0.25"/>
    <row r="2467" s="184" customFormat="1" ht="15" x14ac:dyDescent="0.25"/>
    <row r="2468" s="184" customFormat="1" ht="15" x14ac:dyDescent="0.25"/>
    <row r="2469" s="184" customFormat="1" ht="15" x14ac:dyDescent="0.25"/>
    <row r="2470" s="184" customFormat="1" ht="15" x14ac:dyDescent="0.25"/>
    <row r="2471" s="184" customFormat="1" ht="15" x14ac:dyDescent="0.25"/>
    <row r="2472" s="184" customFormat="1" ht="15" x14ac:dyDescent="0.25"/>
    <row r="2473" s="184" customFormat="1" ht="15" x14ac:dyDescent="0.25"/>
    <row r="2474" s="184" customFormat="1" ht="15" x14ac:dyDescent="0.25"/>
    <row r="2475" s="184" customFormat="1" ht="15" x14ac:dyDescent="0.25"/>
    <row r="2476" s="184" customFormat="1" ht="15" x14ac:dyDescent="0.25"/>
    <row r="2477" s="184" customFormat="1" ht="15" x14ac:dyDescent="0.25"/>
    <row r="2478" s="184" customFormat="1" ht="15" x14ac:dyDescent="0.25"/>
    <row r="2479" s="184" customFormat="1" ht="15" x14ac:dyDescent="0.25"/>
    <row r="2480" s="184" customFormat="1" ht="15" x14ac:dyDescent="0.25"/>
    <row r="2481" s="184" customFormat="1" ht="15" x14ac:dyDescent="0.25"/>
    <row r="2482" s="184" customFormat="1" ht="15" x14ac:dyDescent="0.25"/>
    <row r="2483" s="184" customFormat="1" ht="15" x14ac:dyDescent="0.25"/>
    <row r="2484" s="184" customFormat="1" ht="15" x14ac:dyDescent="0.25"/>
    <row r="2485" s="184" customFormat="1" ht="15" x14ac:dyDescent="0.25"/>
    <row r="2486" s="184" customFormat="1" ht="15" x14ac:dyDescent="0.25"/>
    <row r="2487" s="184" customFormat="1" ht="15" x14ac:dyDescent="0.25"/>
    <row r="2488" s="184" customFormat="1" ht="15" x14ac:dyDescent="0.25"/>
    <row r="2489" s="184" customFormat="1" ht="15" x14ac:dyDescent="0.25"/>
    <row r="2490" s="184" customFormat="1" ht="15" x14ac:dyDescent="0.25"/>
    <row r="2491" s="184" customFormat="1" ht="15" x14ac:dyDescent="0.25"/>
    <row r="2492" s="184" customFormat="1" ht="15" x14ac:dyDescent="0.25"/>
    <row r="2493" s="184" customFormat="1" ht="15" x14ac:dyDescent="0.25"/>
    <row r="2494" s="184" customFormat="1" ht="15" x14ac:dyDescent="0.25"/>
    <row r="2495" s="184" customFormat="1" ht="15" x14ac:dyDescent="0.25"/>
    <row r="2496" s="184" customFormat="1" ht="15" x14ac:dyDescent="0.25"/>
    <row r="2497" s="184" customFormat="1" ht="15" x14ac:dyDescent="0.25"/>
    <row r="2498" s="184" customFormat="1" ht="15" x14ac:dyDescent="0.25"/>
    <row r="2499" s="184" customFormat="1" ht="15" x14ac:dyDescent="0.25"/>
    <row r="2500" s="184" customFormat="1" ht="15" x14ac:dyDescent="0.25"/>
    <row r="2501" s="184" customFormat="1" ht="15" x14ac:dyDescent="0.25"/>
    <row r="2502" s="184" customFormat="1" ht="15" x14ac:dyDescent="0.25"/>
    <row r="2503" s="184" customFormat="1" ht="15" x14ac:dyDescent="0.25"/>
    <row r="2504" s="184" customFormat="1" ht="15" x14ac:dyDescent="0.25"/>
    <row r="2505" s="184" customFormat="1" ht="15" x14ac:dyDescent="0.25"/>
    <row r="2506" s="184" customFormat="1" ht="15" x14ac:dyDescent="0.25"/>
    <row r="2507" s="184" customFormat="1" ht="15" x14ac:dyDescent="0.25"/>
    <row r="2508" s="184" customFormat="1" ht="15" x14ac:dyDescent="0.25"/>
    <row r="2509" s="184" customFormat="1" ht="15" x14ac:dyDescent="0.25"/>
    <row r="2510" s="184" customFormat="1" ht="15" x14ac:dyDescent="0.25"/>
    <row r="2511" s="184" customFormat="1" ht="15" x14ac:dyDescent="0.25"/>
    <row r="2512" s="184" customFormat="1" ht="15" x14ac:dyDescent="0.25"/>
    <row r="2513" s="184" customFormat="1" ht="15" x14ac:dyDescent="0.25"/>
    <row r="2514" s="184" customFormat="1" ht="15" x14ac:dyDescent="0.25"/>
    <row r="2515" s="184" customFormat="1" ht="15" x14ac:dyDescent="0.25"/>
    <row r="2516" s="184" customFormat="1" ht="15" x14ac:dyDescent="0.25"/>
    <row r="2517" s="184" customFormat="1" ht="15" x14ac:dyDescent="0.25"/>
    <row r="2518" s="184" customFormat="1" ht="15" x14ac:dyDescent="0.25"/>
    <row r="2519" s="184" customFormat="1" ht="15" x14ac:dyDescent="0.25"/>
    <row r="2520" s="184" customFormat="1" ht="15" x14ac:dyDescent="0.25"/>
    <row r="2521" s="184" customFormat="1" ht="15" x14ac:dyDescent="0.25"/>
    <row r="2522" s="184" customFormat="1" ht="15" x14ac:dyDescent="0.25"/>
    <row r="2523" s="184" customFormat="1" ht="15" x14ac:dyDescent="0.25"/>
    <row r="2524" s="184" customFormat="1" ht="15" x14ac:dyDescent="0.25"/>
    <row r="2525" s="184" customFormat="1" ht="15" x14ac:dyDescent="0.25"/>
    <row r="2526" s="184" customFormat="1" ht="15" x14ac:dyDescent="0.25"/>
    <row r="2527" s="184" customFormat="1" ht="15" x14ac:dyDescent="0.25"/>
    <row r="2528" s="184" customFormat="1" ht="15" x14ac:dyDescent="0.25"/>
    <row r="2529" s="184" customFormat="1" ht="15" x14ac:dyDescent="0.25"/>
    <row r="2530" s="184" customFormat="1" ht="15" x14ac:dyDescent="0.25"/>
    <row r="2531" s="184" customFormat="1" ht="15" x14ac:dyDescent="0.25"/>
    <row r="2532" s="184" customFormat="1" ht="15" x14ac:dyDescent="0.25"/>
    <row r="2533" s="184" customFormat="1" ht="15" x14ac:dyDescent="0.25"/>
    <row r="2534" s="184" customFormat="1" ht="15" x14ac:dyDescent="0.25"/>
    <row r="2535" s="184" customFormat="1" ht="15" x14ac:dyDescent="0.25"/>
    <row r="2536" s="184" customFormat="1" ht="15" x14ac:dyDescent="0.25"/>
    <row r="2537" s="184" customFormat="1" ht="15" x14ac:dyDescent="0.25"/>
    <row r="2538" s="184" customFormat="1" ht="15" x14ac:dyDescent="0.25"/>
    <row r="2539" s="184" customFormat="1" ht="15" x14ac:dyDescent="0.25"/>
    <row r="2540" s="184" customFormat="1" ht="15" x14ac:dyDescent="0.25"/>
    <row r="2541" s="184" customFormat="1" ht="15" x14ac:dyDescent="0.25"/>
    <row r="2542" s="184" customFormat="1" ht="15" x14ac:dyDescent="0.25"/>
    <row r="2543" s="184" customFormat="1" ht="15" x14ac:dyDescent="0.25"/>
    <row r="2544" s="184" customFormat="1" ht="15" x14ac:dyDescent="0.25"/>
    <row r="2545" s="184" customFormat="1" ht="15" x14ac:dyDescent="0.25"/>
    <row r="2546" s="184" customFormat="1" ht="15" x14ac:dyDescent="0.25"/>
    <row r="2547" s="184" customFormat="1" ht="15" x14ac:dyDescent="0.25"/>
    <row r="2548" s="184" customFormat="1" ht="15" x14ac:dyDescent="0.25"/>
    <row r="2549" s="184" customFormat="1" ht="15" x14ac:dyDescent="0.25"/>
    <row r="2550" s="184" customFormat="1" ht="15" x14ac:dyDescent="0.25"/>
    <row r="2551" s="184" customFormat="1" ht="15" x14ac:dyDescent="0.25"/>
    <row r="2552" s="184" customFormat="1" ht="15" x14ac:dyDescent="0.25"/>
    <row r="2553" s="184" customFormat="1" ht="15" x14ac:dyDescent="0.25"/>
    <row r="2554" s="184" customFormat="1" ht="15" x14ac:dyDescent="0.25"/>
    <row r="2555" s="184" customFormat="1" ht="15" x14ac:dyDescent="0.25"/>
    <row r="2556" s="184" customFormat="1" ht="15" x14ac:dyDescent="0.25"/>
    <row r="2557" s="184" customFormat="1" ht="15" x14ac:dyDescent="0.25"/>
    <row r="2558" s="184" customFormat="1" ht="15" x14ac:dyDescent="0.25"/>
    <row r="2559" s="184" customFormat="1" ht="15" x14ac:dyDescent="0.25"/>
    <row r="2560" s="184" customFormat="1" ht="15" x14ac:dyDescent="0.25"/>
    <row r="2561" s="184" customFormat="1" ht="15" x14ac:dyDescent="0.25"/>
    <row r="2562" s="184" customFormat="1" ht="15" x14ac:dyDescent="0.25"/>
    <row r="2563" s="184" customFormat="1" ht="15" x14ac:dyDescent="0.25"/>
    <row r="2564" s="184" customFormat="1" ht="15" x14ac:dyDescent="0.25"/>
    <row r="2565" s="184" customFormat="1" ht="15" x14ac:dyDescent="0.25"/>
    <row r="2566" s="184" customFormat="1" ht="15" x14ac:dyDescent="0.25"/>
    <row r="2567" s="184" customFormat="1" ht="15" x14ac:dyDescent="0.25"/>
    <row r="2568" s="184" customFormat="1" ht="15" x14ac:dyDescent="0.25"/>
    <row r="2569" s="184" customFormat="1" ht="15" x14ac:dyDescent="0.25"/>
    <row r="2570" s="184" customFormat="1" ht="15" x14ac:dyDescent="0.25"/>
    <row r="2571" s="184" customFormat="1" ht="15" x14ac:dyDescent="0.25"/>
    <row r="2572" s="184" customFormat="1" ht="15" x14ac:dyDescent="0.25"/>
    <row r="2573" s="184" customFormat="1" ht="15" x14ac:dyDescent="0.25"/>
    <row r="2574" s="184" customFormat="1" ht="15" x14ac:dyDescent="0.25"/>
    <row r="2575" s="184" customFormat="1" ht="15" x14ac:dyDescent="0.25"/>
    <row r="2576" s="184" customFormat="1" ht="15" x14ac:dyDescent="0.25"/>
    <row r="2577" s="184" customFormat="1" ht="15" x14ac:dyDescent="0.25"/>
    <row r="2578" s="184" customFormat="1" ht="15" x14ac:dyDescent="0.25"/>
    <row r="2579" s="184" customFormat="1" ht="15" x14ac:dyDescent="0.25"/>
    <row r="2580" s="184" customFormat="1" ht="15" x14ac:dyDescent="0.25"/>
    <row r="2581" s="184" customFormat="1" ht="15" x14ac:dyDescent="0.25"/>
    <row r="2582" s="184" customFormat="1" ht="15" x14ac:dyDescent="0.25"/>
    <row r="2583" s="184" customFormat="1" ht="15" x14ac:dyDescent="0.25"/>
    <row r="2584" s="184" customFormat="1" ht="15" x14ac:dyDescent="0.25"/>
    <row r="2585" s="184" customFormat="1" ht="15" x14ac:dyDescent="0.25"/>
    <row r="2586" s="184" customFormat="1" ht="15" x14ac:dyDescent="0.25"/>
    <row r="2587" s="184" customFormat="1" ht="15" x14ac:dyDescent="0.25"/>
    <row r="2588" s="184" customFormat="1" ht="15" x14ac:dyDescent="0.25"/>
    <row r="2589" s="184" customFormat="1" ht="15" x14ac:dyDescent="0.25"/>
    <row r="2590" s="184" customFormat="1" ht="15" x14ac:dyDescent="0.25"/>
    <row r="2591" s="184" customFormat="1" ht="15" x14ac:dyDescent="0.25"/>
    <row r="2592" s="184" customFormat="1" ht="15" x14ac:dyDescent="0.25"/>
    <row r="2593" s="184" customFormat="1" ht="15" x14ac:dyDescent="0.25"/>
    <row r="2594" s="184" customFormat="1" ht="15" x14ac:dyDescent="0.25"/>
    <row r="2595" s="184" customFormat="1" ht="15" x14ac:dyDescent="0.25"/>
    <row r="2596" s="184" customFormat="1" ht="15" x14ac:dyDescent="0.25"/>
    <row r="2597" s="184" customFormat="1" ht="15" x14ac:dyDescent="0.25"/>
    <row r="2598" s="184" customFormat="1" ht="15" x14ac:dyDescent="0.25"/>
    <row r="2599" s="184" customFormat="1" ht="15" x14ac:dyDescent="0.25"/>
    <row r="2600" s="184" customFormat="1" ht="15" x14ac:dyDescent="0.25"/>
    <row r="2601" s="184" customFormat="1" ht="15" x14ac:dyDescent="0.25"/>
    <row r="2602" s="184" customFormat="1" ht="15" x14ac:dyDescent="0.25"/>
    <row r="2603" s="184" customFormat="1" ht="15" x14ac:dyDescent="0.25"/>
    <row r="2604" s="184" customFormat="1" ht="15" x14ac:dyDescent="0.25"/>
    <row r="2605" s="184" customFormat="1" ht="15" x14ac:dyDescent="0.25"/>
    <row r="2606" s="184" customFormat="1" ht="15" x14ac:dyDescent="0.25"/>
    <row r="2607" s="184" customFormat="1" ht="15" x14ac:dyDescent="0.25"/>
    <row r="2608" s="184" customFormat="1" ht="15" x14ac:dyDescent="0.25"/>
    <row r="2609" s="184" customFormat="1" ht="15" x14ac:dyDescent="0.25"/>
    <row r="2610" s="184" customFormat="1" ht="15" x14ac:dyDescent="0.25"/>
    <row r="2611" s="184" customFormat="1" ht="15" x14ac:dyDescent="0.25"/>
    <row r="2612" s="184" customFormat="1" ht="15" x14ac:dyDescent="0.25"/>
    <row r="2613" s="184" customFormat="1" ht="15" x14ac:dyDescent="0.25"/>
    <row r="2614" s="184" customFormat="1" ht="15" x14ac:dyDescent="0.25"/>
    <row r="2615" s="184" customFormat="1" ht="15" x14ac:dyDescent="0.25"/>
    <row r="2616" s="184" customFormat="1" ht="15" x14ac:dyDescent="0.25"/>
    <row r="2617" s="184" customFormat="1" ht="15" x14ac:dyDescent="0.25"/>
    <row r="2618" s="184" customFormat="1" ht="15" x14ac:dyDescent="0.25"/>
    <row r="2619" s="184" customFormat="1" ht="15" x14ac:dyDescent="0.25"/>
    <row r="2620" s="184" customFormat="1" ht="15" x14ac:dyDescent="0.25"/>
    <row r="2621" s="184" customFormat="1" ht="15" x14ac:dyDescent="0.25"/>
    <row r="2622" s="184" customFormat="1" ht="15" x14ac:dyDescent="0.25"/>
    <row r="2623" s="184" customFormat="1" ht="15" x14ac:dyDescent="0.25"/>
    <row r="2624" s="184" customFormat="1" ht="15" x14ac:dyDescent="0.25"/>
    <row r="2625" s="184" customFormat="1" ht="15" x14ac:dyDescent="0.25"/>
    <row r="2626" s="184" customFormat="1" ht="15" x14ac:dyDescent="0.25"/>
    <row r="2627" s="184" customFormat="1" ht="15" x14ac:dyDescent="0.25"/>
    <row r="2628" s="184" customFormat="1" ht="15" x14ac:dyDescent="0.25"/>
    <row r="2629" s="184" customFormat="1" ht="15" x14ac:dyDescent="0.25"/>
    <row r="2630" s="184" customFormat="1" ht="15" x14ac:dyDescent="0.25"/>
    <row r="2631" s="184" customFormat="1" ht="15" x14ac:dyDescent="0.25"/>
    <row r="2632" s="184" customFormat="1" ht="15" x14ac:dyDescent="0.25"/>
    <row r="2633" s="184" customFormat="1" ht="15" x14ac:dyDescent="0.25"/>
    <row r="2634" s="184" customFormat="1" ht="15" x14ac:dyDescent="0.25"/>
    <row r="2635" s="184" customFormat="1" ht="15" x14ac:dyDescent="0.25"/>
    <row r="2636" s="184" customFormat="1" ht="15" x14ac:dyDescent="0.25"/>
    <row r="2637" s="184" customFormat="1" ht="15" x14ac:dyDescent="0.25"/>
    <row r="2638" s="184" customFormat="1" ht="15" x14ac:dyDescent="0.25"/>
    <row r="2639" s="184" customFormat="1" ht="15" x14ac:dyDescent="0.25"/>
    <row r="2640" s="184" customFormat="1" ht="15" x14ac:dyDescent="0.25"/>
    <row r="2641" s="184" customFormat="1" ht="15" x14ac:dyDescent="0.25"/>
    <row r="2642" s="184" customFormat="1" ht="15" x14ac:dyDescent="0.25"/>
    <row r="2643" s="184" customFormat="1" ht="15" x14ac:dyDescent="0.25"/>
    <row r="2644" s="184" customFormat="1" ht="15" x14ac:dyDescent="0.25"/>
    <row r="2645" s="184" customFormat="1" ht="15" x14ac:dyDescent="0.25"/>
    <row r="2646" s="184" customFormat="1" ht="15" x14ac:dyDescent="0.25"/>
    <row r="2647" s="184" customFormat="1" ht="15" x14ac:dyDescent="0.25"/>
    <row r="2648" s="184" customFormat="1" ht="15" x14ac:dyDescent="0.25"/>
    <row r="2649" s="184" customFormat="1" ht="15" x14ac:dyDescent="0.25"/>
    <row r="2650" s="184" customFormat="1" ht="15" x14ac:dyDescent="0.25"/>
    <row r="2651" s="184" customFormat="1" ht="15" x14ac:dyDescent="0.25"/>
    <row r="2652" s="184" customFormat="1" ht="15" x14ac:dyDescent="0.25"/>
    <row r="2653" s="184" customFormat="1" ht="15" x14ac:dyDescent="0.25"/>
    <row r="2654" s="184" customFormat="1" ht="15" x14ac:dyDescent="0.25"/>
    <row r="2655" s="184" customFormat="1" ht="15" x14ac:dyDescent="0.25"/>
    <row r="2656" s="184" customFormat="1" ht="15" x14ac:dyDescent="0.25"/>
    <row r="2657" s="184" customFormat="1" ht="15" x14ac:dyDescent="0.25"/>
    <row r="2658" s="184" customFormat="1" ht="15" x14ac:dyDescent="0.25"/>
    <row r="2659" s="184" customFormat="1" ht="15" x14ac:dyDescent="0.25"/>
    <row r="2660" s="184" customFormat="1" ht="15" x14ac:dyDescent="0.25"/>
    <row r="2661" s="184" customFormat="1" ht="15" x14ac:dyDescent="0.25"/>
    <row r="2662" s="184" customFormat="1" ht="15" x14ac:dyDescent="0.25"/>
    <row r="2663" s="184" customFormat="1" ht="15" x14ac:dyDescent="0.25"/>
    <row r="2664" s="184" customFormat="1" ht="15" x14ac:dyDescent="0.25"/>
    <row r="2665" s="184" customFormat="1" ht="15" x14ac:dyDescent="0.25"/>
    <row r="2666" s="184" customFormat="1" ht="15" x14ac:dyDescent="0.25"/>
    <row r="2667" s="184" customFormat="1" ht="15" x14ac:dyDescent="0.25"/>
    <row r="2668" s="184" customFormat="1" ht="15" x14ac:dyDescent="0.25"/>
    <row r="2669" s="184" customFormat="1" ht="15" x14ac:dyDescent="0.25"/>
    <row r="2670" s="184" customFormat="1" ht="15" x14ac:dyDescent="0.25"/>
    <row r="2671" s="184" customFormat="1" ht="15" x14ac:dyDescent="0.25"/>
    <row r="2672" s="184" customFormat="1" ht="15" x14ac:dyDescent="0.25"/>
    <row r="2673" s="184" customFormat="1" ht="15" x14ac:dyDescent="0.25"/>
    <row r="2674" s="184" customFormat="1" ht="15" x14ac:dyDescent="0.25"/>
    <row r="2675" s="184" customFormat="1" ht="15" x14ac:dyDescent="0.25"/>
    <row r="2676" s="184" customFormat="1" ht="15" x14ac:dyDescent="0.25"/>
    <row r="2677" s="184" customFormat="1" ht="15" x14ac:dyDescent="0.25"/>
    <row r="2678" s="184" customFormat="1" ht="15" x14ac:dyDescent="0.25"/>
    <row r="2679" s="184" customFormat="1" ht="15" x14ac:dyDescent="0.25"/>
    <row r="2680" s="184" customFormat="1" ht="15" x14ac:dyDescent="0.25"/>
    <row r="2681" s="184" customFormat="1" ht="15" x14ac:dyDescent="0.25"/>
    <row r="2682" s="184" customFormat="1" ht="15" x14ac:dyDescent="0.25"/>
    <row r="2683" s="184" customFormat="1" ht="15" x14ac:dyDescent="0.25"/>
    <row r="2684" s="184" customFormat="1" ht="15" x14ac:dyDescent="0.25"/>
    <row r="2685" s="184" customFormat="1" ht="15" x14ac:dyDescent="0.25"/>
    <row r="2686" s="184" customFormat="1" ht="15" x14ac:dyDescent="0.25"/>
    <row r="2687" s="184" customFormat="1" ht="15" x14ac:dyDescent="0.25"/>
    <row r="2688" s="184" customFormat="1" ht="15" x14ac:dyDescent="0.25"/>
    <row r="2689" s="184" customFormat="1" ht="15" x14ac:dyDescent="0.25"/>
    <row r="2690" s="184" customFormat="1" ht="15" x14ac:dyDescent="0.25"/>
    <row r="2691" s="184" customFormat="1" ht="15" x14ac:dyDescent="0.25"/>
    <row r="2692" s="184" customFormat="1" ht="15" x14ac:dyDescent="0.25"/>
    <row r="2693" s="184" customFormat="1" ht="15" x14ac:dyDescent="0.25"/>
    <row r="2694" s="184" customFormat="1" ht="15" x14ac:dyDescent="0.25"/>
    <row r="2695" s="184" customFormat="1" ht="15" x14ac:dyDescent="0.25"/>
    <row r="2696" s="184" customFormat="1" ht="15" x14ac:dyDescent="0.25"/>
    <row r="2697" s="184" customFormat="1" ht="15" x14ac:dyDescent="0.25"/>
    <row r="2698" s="184" customFormat="1" ht="15" x14ac:dyDescent="0.25"/>
    <row r="2699" s="184" customFormat="1" ht="15" x14ac:dyDescent="0.25"/>
    <row r="2700" s="184" customFormat="1" ht="15" x14ac:dyDescent="0.25"/>
    <row r="2701" s="184" customFormat="1" ht="15" x14ac:dyDescent="0.25"/>
    <row r="2702" s="184" customFormat="1" ht="15" x14ac:dyDescent="0.25"/>
    <row r="2703" s="184" customFormat="1" ht="15" x14ac:dyDescent="0.25"/>
    <row r="2704" s="184" customFormat="1" ht="15" x14ac:dyDescent="0.25"/>
    <row r="2705" s="184" customFormat="1" ht="15" x14ac:dyDescent="0.25"/>
    <row r="2706" s="184" customFormat="1" ht="15" x14ac:dyDescent="0.25"/>
    <row r="2707" s="184" customFormat="1" ht="15" x14ac:dyDescent="0.25"/>
    <row r="2708" s="184" customFormat="1" ht="15" x14ac:dyDescent="0.25"/>
    <row r="2709" s="184" customFormat="1" ht="15" x14ac:dyDescent="0.25"/>
    <row r="2710" s="184" customFormat="1" ht="15" x14ac:dyDescent="0.25"/>
    <row r="2711" s="184" customFormat="1" ht="15" x14ac:dyDescent="0.25"/>
    <row r="2712" s="184" customFormat="1" ht="15" x14ac:dyDescent="0.25"/>
    <row r="2713" s="184" customFormat="1" ht="15" x14ac:dyDescent="0.25"/>
    <row r="2714" s="184" customFormat="1" ht="15" x14ac:dyDescent="0.25"/>
    <row r="2715" s="184" customFormat="1" ht="15" x14ac:dyDescent="0.25"/>
    <row r="2716" s="184" customFormat="1" ht="15" x14ac:dyDescent="0.25"/>
    <row r="2717" s="184" customFormat="1" ht="15" x14ac:dyDescent="0.25"/>
    <row r="2718" s="184" customFormat="1" ht="15" x14ac:dyDescent="0.25"/>
    <row r="2719" s="184" customFormat="1" ht="15" x14ac:dyDescent="0.25"/>
    <row r="2720" s="184" customFormat="1" ht="15" x14ac:dyDescent="0.25"/>
    <row r="2721" s="184" customFormat="1" ht="15" x14ac:dyDescent="0.25"/>
    <row r="2722" s="184" customFormat="1" ht="15" x14ac:dyDescent="0.25"/>
    <row r="2723" s="184" customFormat="1" ht="15" x14ac:dyDescent="0.25"/>
    <row r="2724" s="184" customFormat="1" ht="15" x14ac:dyDescent="0.25"/>
    <row r="2725" s="184" customFormat="1" ht="15" x14ac:dyDescent="0.25"/>
    <row r="2726" s="184" customFormat="1" ht="15" x14ac:dyDescent="0.25"/>
    <row r="2727" s="184" customFormat="1" ht="15" x14ac:dyDescent="0.25"/>
    <row r="2728" s="184" customFormat="1" ht="15" x14ac:dyDescent="0.25"/>
    <row r="2729" s="184" customFormat="1" ht="15" x14ac:dyDescent="0.25"/>
    <row r="2730" s="184" customFormat="1" ht="15" x14ac:dyDescent="0.25"/>
    <row r="2731" s="184" customFormat="1" ht="15" x14ac:dyDescent="0.25"/>
    <row r="2732" s="184" customFormat="1" ht="15" x14ac:dyDescent="0.25"/>
    <row r="2733" s="184" customFormat="1" ht="15" x14ac:dyDescent="0.25"/>
    <row r="2734" s="184" customFormat="1" ht="15" x14ac:dyDescent="0.25"/>
    <row r="2735" s="184" customFormat="1" ht="15" x14ac:dyDescent="0.25"/>
    <row r="2736" s="184" customFormat="1" ht="15" x14ac:dyDescent="0.25"/>
    <row r="2737" s="184" customFormat="1" ht="15" x14ac:dyDescent="0.25"/>
    <row r="2738" s="184" customFormat="1" ht="15" x14ac:dyDescent="0.25"/>
    <row r="2739" s="184" customFormat="1" ht="15" x14ac:dyDescent="0.25"/>
    <row r="2740" s="184" customFormat="1" ht="15" x14ac:dyDescent="0.25"/>
    <row r="2741" s="184" customFormat="1" ht="15" x14ac:dyDescent="0.25"/>
    <row r="2742" s="184" customFormat="1" ht="15" x14ac:dyDescent="0.25"/>
    <row r="2743" s="184" customFormat="1" ht="15" x14ac:dyDescent="0.25"/>
    <row r="2744" s="184" customFormat="1" ht="15" x14ac:dyDescent="0.25"/>
    <row r="2745" s="184" customFormat="1" ht="15" x14ac:dyDescent="0.25"/>
    <row r="2746" s="184" customFormat="1" ht="15" x14ac:dyDescent="0.25"/>
    <row r="2747" s="184" customFormat="1" ht="15" x14ac:dyDescent="0.25"/>
    <row r="2748" s="184" customFormat="1" ht="15" x14ac:dyDescent="0.25"/>
    <row r="2749" s="184" customFormat="1" ht="15" x14ac:dyDescent="0.25"/>
    <row r="2750" s="184" customFormat="1" ht="15" x14ac:dyDescent="0.25"/>
    <row r="2751" s="184" customFormat="1" ht="15" x14ac:dyDescent="0.25"/>
    <row r="2752" s="184" customFormat="1" ht="15" x14ac:dyDescent="0.25"/>
    <row r="2753" s="184" customFormat="1" ht="15" x14ac:dyDescent="0.25"/>
    <row r="2754" s="184" customFormat="1" ht="15" x14ac:dyDescent="0.25"/>
    <row r="2755" s="184" customFormat="1" ht="15" x14ac:dyDescent="0.25"/>
    <row r="2756" s="184" customFormat="1" ht="15" x14ac:dyDescent="0.25"/>
    <row r="2757" s="184" customFormat="1" ht="15" x14ac:dyDescent="0.25"/>
    <row r="2758" s="184" customFormat="1" ht="15" x14ac:dyDescent="0.25"/>
    <row r="2759" s="184" customFormat="1" ht="15" x14ac:dyDescent="0.25"/>
    <row r="2760" s="184" customFormat="1" ht="15" x14ac:dyDescent="0.25"/>
    <row r="2761" s="184" customFormat="1" ht="15" x14ac:dyDescent="0.25"/>
    <row r="2762" s="184" customFormat="1" ht="15" x14ac:dyDescent="0.25"/>
    <row r="2763" s="184" customFormat="1" ht="15" x14ac:dyDescent="0.25"/>
    <row r="2764" s="184" customFormat="1" ht="15" x14ac:dyDescent="0.25"/>
    <row r="2765" s="184" customFormat="1" ht="15" x14ac:dyDescent="0.25"/>
    <row r="2766" s="184" customFormat="1" ht="15" x14ac:dyDescent="0.25"/>
    <row r="2767" s="184" customFormat="1" ht="15" x14ac:dyDescent="0.25"/>
    <row r="2768" s="184" customFormat="1" ht="15" x14ac:dyDescent="0.25"/>
    <row r="2769" s="184" customFormat="1" ht="15" x14ac:dyDescent="0.25"/>
    <row r="2770" s="184" customFormat="1" ht="15" x14ac:dyDescent="0.25"/>
    <row r="2771" s="184" customFormat="1" ht="15" x14ac:dyDescent="0.25"/>
    <row r="2772" s="184" customFormat="1" ht="15" x14ac:dyDescent="0.25"/>
    <row r="2773" s="184" customFormat="1" ht="15" x14ac:dyDescent="0.25"/>
    <row r="2774" s="184" customFormat="1" ht="15" x14ac:dyDescent="0.25"/>
    <row r="2775" s="184" customFormat="1" ht="15" x14ac:dyDescent="0.25"/>
    <row r="2776" s="184" customFormat="1" ht="15" x14ac:dyDescent="0.25"/>
    <row r="2777" s="184" customFormat="1" ht="15" x14ac:dyDescent="0.25"/>
    <row r="2778" s="184" customFormat="1" ht="15" x14ac:dyDescent="0.25"/>
    <row r="2779" s="184" customFormat="1" ht="15" x14ac:dyDescent="0.25"/>
    <row r="2780" s="184" customFormat="1" ht="15" x14ac:dyDescent="0.25"/>
    <row r="2781" s="184" customFormat="1" ht="15" x14ac:dyDescent="0.25"/>
    <row r="2782" s="184" customFormat="1" ht="15" x14ac:dyDescent="0.25"/>
    <row r="2783" s="184" customFormat="1" ht="15" x14ac:dyDescent="0.25"/>
    <row r="2784" s="184" customFormat="1" ht="15" x14ac:dyDescent="0.25"/>
    <row r="2785" s="184" customFormat="1" ht="15" x14ac:dyDescent="0.25"/>
    <row r="2786" s="184" customFormat="1" ht="15" x14ac:dyDescent="0.25"/>
    <row r="2787" s="184" customFormat="1" ht="15" x14ac:dyDescent="0.25"/>
    <row r="2788" s="184" customFormat="1" ht="15" x14ac:dyDescent="0.25"/>
    <row r="2789" s="184" customFormat="1" ht="15" x14ac:dyDescent="0.25"/>
    <row r="2790" s="184" customFormat="1" ht="15" x14ac:dyDescent="0.25"/>
    <row r="2791" s="184" customFormat="1" ht="15" x14ac:dyDescent="0.25"/>
    <row r="2792" s="184" customFormat="1" ht="15" x14ac:dyDescent="0.25"/>
    <row r="2793" s="184" customFormat="1" ht="15" x14ac:dyDescent="0.25"/>
    <row r="2794" s="184" customFormat="1" ht="15" x14ac:dyDescent="0.25"/>
    <row r="2795" s="184" customFormat="1" ht="15" x14ac:dyDescent="0.25"/>
    <row r="2796" s="184" customFormat="1" ht="15" x14ac:dyDescent="0.25"/>
    <row r="2797" s="184" customFormat="1" ht="15" x14ac:dyDescent="0.25"/>
    <row r="2798" s="184" customFormat="1" ht="15" x14ac:dyDescent="0.25"/>
    <row r="2799" s="184" customFormat="1" ht="15" x14ac:dyDescent="0.25"/>
    <row r="2800" s="184" customFormat="1" ht="15" x14ac:dyDescent="0.25"/>
    <row r="2801" s="184" customFormat="1" ht="15" x14ac:dyDescent="0.25"/>
    <row r="2802" s="184" customFormat="1" ht="15" x14ac:dyDescent="0.25"/>
    <row r="2803" s="184" customFormat="1" ht="15" x14ac:dyDescent="0.25"/>
    <row r="2804" s="184" customFormat="1" ht="15" x14ac:dyDescent="0.25"/>
    <row r="2805" s="184" customFormat="1" ht="15" x14ac:dyDescent="0.25"/>
    <row r="2806" s="184" customFormat="1" ht="15" x14ac:dyDescent="0.25"/>
    <row r="2807" s="184" customFormat="1" ht="15" x14ac:dyDescent="0.25"/>
    <row r="2808" s="184" customFormat="1" ht="15" x14ac:dyDescent="0.25"/>
    <row r="2809" s="184" customFormat="1" ht="15" x14ac:dyDescent="0.25"/>
    <row r="2810" s="184" customFormat="1" ht="15" x14ac:dyDescent="0.25"/>
    <row r="2811" s="184" customFormat="1" ht="15" x14ac:dyDescent="0.25"/>
    <row r="2812" s="184" customFormat="1" ht="15" x14ac:dyDescent="0.25"/>
    <row r="2813" s="184" customFormat="1" ht="15" x14ac:dyDescent="0.25"/>
    <row r="2814" s="184" customFormat="1" ht="15" x14ac:dyDescent="0.25"/>
    <row r="2815" s="184" customFormat="1" ht="15" x14ac:dyDescent="0.25"/>
    <row r="2816" s="184" customFormat="1" ht="15" x14ac:dyDescent="0.25"/>
    <row r="2817" s="184" customFormat="1" ht="15" x14ac:dyDescent="0.25"/>
    <row r="2818" s="184" customFormat="1" ht="15" x14ac:dyDescent="0.25"/>
    <row r="2819" s="184" customFormat="1" ht="15" x14ac:dyDescent="0.25"/>
    <row r="2820" s="184" customFormat="1" ht="15" x14ac:dyDescent="0.25"/>
    <row r="2821" s="184" customFormat="1" ht="15" x14ac:dyDescent="0.25"/>
    <row r="2822" s="184" customFormat="1" ht="15" x14ac:dyDescent="0.25"/>
    <row r="2823" s="184" customFormat="1" ht="15" x14ac:dyDescent="0.25"/>
    <row r="2824" s="184" customFormat="1" ht="15" x14ac:dyDescent="0.25"/>
    <row r="2825" s="184" customFormat="1" ht="15" x14ac:dyDescent="0.25"/>
    <row r="2826" s="184" customFormat="1" ht="15" x14ac:dyDescent="0.25"/>
    <row r="2827" s="184" customFormat="1" ht="15" x14ac:dyDescent="0.25"/>
    <row r="2828" s="184" customFormat="1" ht="15" x14ac:dyDescent="0.25"/>
    <row r="2829" s="184" customFormat="1" ht="15" x14ac:dyDescent="0.25"/>
    <row r="2830" s="184" customFormat="1" ht="15" x14ac:dyDescent="0.25"/>
    <row r="2831" s="184" customFormat="1" ht="15" x14ac:dyDescent="0.25"/>
    <row r="2832" s="184" customFormat="1" ht="15" x14ac:dyDescent="0.25"/>
    <row r="2833" s="184" customFormat="1" ht="15" x14ac:dyDescent="0.25"/>
    <row r="2834" s="184" customFormat="1" ht="15" x14ac:dyDescent="0.25"/>
    <row r="2835" s="184" customFormat="1" ht="15" x14ac:dyDescent="0.25"/>
    <row r="2836" s="184" customFormat="1" ht="15" x14ac:dyDescent="0.25"/>
    <row r="2837" s="184" customFormat="1" ht="15" x14ac:dyDescent="0.25"/>
    <row r="2838" s="184" customFormat="1" ht="15" x14ac:dyDescent="0.25"/>
    <row r="2839" s="184" customFormat="1" ht="15" x14ac:dyDescent="0.25"/>
    <row r="2840" s="184" customFormat="1" ht="15" x14ac:dyDescent="0.25"/>
    <row r="2841" s="184" customFormat="1" ht="15" x14ac:dyDescent="0.25"/>
    <row r="2842" s="184" customFormat="1" ht="15" x14ac:dyDescent="0.25"/>
    <row r="2843" s="184" customFormat="1" ht="15" x14ac:dyDescent="0.25"/>
    <row r="2844" s="184" customFormat="1" ht="15" x14ac:dyDescent="0.25"/>
    <row r="2845" s="184" customFormat="1" ht="15" x14ac:dyDescent="0.25"/>
    <row r="2846" s="184" customFormat="1" ht="15" x14ac:dyDescent="0.25"/>
    <row r="2847" s="184" customFormat="1" ht="15" x14ac:dyDescent="0.25"/>
    <row r="2848" s="184" customFormat="1" ht="15" x14ac:dyDescent="0.25"/>
    <row r="2849" s="184" customFormat="1" ht="15" x14ac:dyDescent="0.25"/>
    <row r="2850" s="184" customFormat="1" ht="15" x14ac:dyDescent="0.25"/>
    <row r="2851" s="184" customFormat="1" ht="15" x14ac:dyDescent="0.25"/>
    <row r="2852" s="184" customFormat="1" ht="15" x14ac:dyDescent="0.25"/>
    <row r="2853" s="184" customFormat="1" ht="15" x14ac:dyDescent="0.25"/>
    <row r="2854" s="184" customFormat="1" ht="15" x14ac:dyDescent="0.25"/>
    <row r="2855" s="184" customFormat="1" ht="15" x14ac:dyDescent="0.25"/>
    <row r="2856" s="184" customFormat="1" ht="15" x14ac:dyDescent="0.25"/>
    <row r="2857" s="184" customFormat="1" ht="15" x14ac:dyDescent="0.25"/>
    <row r="2858" s="184" customFormat="1" ht="15" x14ac:dyDescent="0.25"/>
    <row r="2859" s="184" customFormat="1" ht="15" x14ac:dyDescent="0.25"/>
    <row r="2860" s="184" customFormat="1" ht="15" x14ac:dyDescent="0.25"/>
    <row r="2861" s="184" customFormat="1" ht="15" x14ac:dyDescent="0.25"/>
    <row r="2862" s="184" customFormat="1" ht="15" x14ac:dyDescent="0.25"/>
    <row r="2863" s="184" customFormat="1" ht="15" x14ac:dyDescent="0.25"/>
    <row r="2864" s="184" customFormat="1" ht="15" x14ac:dyDescent="0.25"/>
    <row r="2865" s="184" customFormat="1" ht="15" x14ac:dyDescent="0.25"/>
    <row r="2866" s="184" customFormat="1" ht="15" x14ac:dyDescent="0.25"/>
    <row r="2867" s="184" customFormat="1" ht="15" x14ac:dyDescent="0.25"/>
    <row r="2868" s="184" customFormat="1" ht="15" x14ac:dyDescent="0.25"/>
    <row r="2869" s="184" customFormat="1" ht="15" x14ac:dyDescent="0.25"/>
    <row r="2870" s="184" customFormat="1" ht="15" x14ac:dyDescent="0.25"/>
    <row r="2871" s="184" customFormat="1" ht="15" x14ac:dyDescent="0.25"/>
    <row r="2872" s="184" customFormat="1" ht="15" x14ac:dyDescent="0.25"/>
    <row r="2873" s="184" customFormat="1" ht="15" x14ac:dyDescent="0.25"/>
    <row r="2874" s="184" customFormat="1" ht="15" x14ac:dyDescent="0.25"/>
    <row r="2875" s="184" customFormat="1" ht="15" x14ac:dyDescent="0.25"/>
    <row r="2876" s="184" customFormat="1" ht="15" x14ac:dyDescent="0.25"/>
    <row r="2877" s="184" customFormat="1" ht="15" x14ac:dyDescent="0.25"/>
    <row r="2878" s="184" customFormat="1" ht="15" x14ac:dyDescent="0.25"/>
    <row r="2879" s="184" customFormat="1" ht="15" x14ac:dyDescent="0.25"/>
    <row r="2880" s="184" customFormat="1" ht="15" x14ac:dyDescent="0.25"/>
    <row r="2881" s="184" customFormat="1" ht="15" x14ac:dyDescent="0.25"/>
    <row r="2882" s="184" customFormat="1" ht="15" x14ac:dyDescent="0.25"/>
    <row r="2883" s="184" customFormat="1" ht="15" x14ac:dyDescent="0.25"/>
    <row r="2884" s="184" customFormat="1" ht="15" x14ac:dyDescent="0.25"/>
    <row r="2885" s="184" customFormat="1" ht="15" x14ac:dyDescent="0.25"/>
    <row r="2886" s="184" customFormat="1" ht="15" x14ac:dyDescent="0.25"/>
    <row r="2887" s="184" customFormat="1" ht="15" x14ac:dyDescent="0.25"/>
    <row r="2888" s="184" customFormat="1" ht="15" x14ac:dyDescent="0.25"/>
    <row r="2889" s="184" customFormat="1" ht="15" x14ac:dyDescent="0.25"/>
    <row r="2890" s="184" customFormat="1" ht="15" x14ac:dyDescent="0.25"/>
    <row r="2891" s="184" customFormat="1" ht="15" x14ac:dyDescent="0.25"/>
    <row r="2892" s="184" customFormat="1" ht="15" x14ac:dyDescent="0.25"/>
    <row r="2893" s="184" customFormat="1" ht="15" x14ac:dyDescent="0.25"/>
    <row r="2894" s="184" customFormat="1" ht="15" x14ac:dyDescent="0.25"/>
    <row r="2895" s="184" customFormat="1" ht="15" x14ac:dyDescent="0.25"/>
    <row r="2896" s="184" customFormat="1" ht="15" x14ac:dyDescent="0.25"/>
    <row r="2897" s="184" customFormat="1" ht="15" x14ac:dyDescent="0.25"/>
    <row r="2898" s="184" customFormat="1" ht="15" x14ac:dyDescent="0.25"/>
    <row r="2899" s="184" customFormat="1" ht="15" x14ac:dyDescent="0.25"/>
    <row r="2900" s="184" customFormat="1" ht="15" x14ac:dyDescent="0.25"/>
    <row r="2901" s="184" customFormat="1" ht="15" x14ac:dyDescent="0.25"/>
    <row r="2902" s="184" customFormat="1" ht="15" x14ac:dyDescent="0.25"/>
    <row r="2903" s="184" customFormat="1" ht="15" x14ac:dyDescent="0.25"/>
    <row r="2904" s="184" customFormat="1" ht="15" x14ac:dyDescent="0.25"/>
    <row r="2905" s="184" customFormat="1" ht="15" x14ac:dyDescent="0.25"/>
    <row r="2906" s="184" customFormat="1" ht="15" x14ac:dyDescent="0.25"/>
    <row r="2907" s="184" customFormat="1" ht="15" x14ac:dyDescent="0.25"/>
    <row r="2908" s="184" customFormat="1" ht="15" x14ac:dyDescent="0.25"/>
    <row r="2909" s="184" customFormat="1" ht="15" x14ac:dyDescent="0.25"/>
    <row r="2910" s="184" customFormat="1" ht="15" x14ac:dyDescent="0.25"/>
    <row r="2911" s="184" customFormat="1" ht="15" x14ac:dyDescent="0.25"/>
    <row r="2912" s="184" customFormat="1" ht="15" x14ac:dyDescent="0.25"/>
    <row r="2913" s="184" customFormat="1" ht="15" x14ac:dyDescent="0.25"/>
    <row r="2914" s="184" customFormat="1" ht="15" x14ac:dyDescent="0.25"/>
    <row r="2915" s="184" customFormat="1" ht="15" x14ac:dyDescent="0.25"/>
    <row r="2916" s="184" customFormat="1" ht="15" x14ac:dyDescent="0.25"/>
    <row r="2917" s="184" customFormat="1" ht="15" x14ac:dyDescent="0.25"/>
    <row r="2918" s="184" customFormat="1" ht="15" x14ac:dyDescent="0.25"/>
    <row r="2919" s="184" customFormat="1" ht="15" x14ac:dyDescent="0.25"/>
    <row r="2920" s="184" customFormat="1" ht="15" x14ac:dyDescent="0.25"/>
    <row r="2921" s="184" customFormat="1" ht="15" x14ac:dyDescent="0.25"/>
    <row r="2922" s="184" customFormat="1" ht="15" x14ac:dyDescent="0.25"/>
    <row r="2923" s="184" customFormat="1" ht="15" x14ac:dyDescent="0.25"/>
    <row r="2924" s="184" customFormat="1" ht="15" x14ac:dyDescent="0.25"/>
    <row r="2925" s="184" customFormat="1" ht="15" x14ac:dyDescent="0.25"/>
    <row r="2926" s="184" customFormat="1" ht="15" x14ac:dyDescent="0.25"/>
    <row r="2927" s="184" customFormat="1" ht="15" x14ac:dyDescent="0.25"/>
    <row r="2928" s="184" customFormat="1" ht="15" x14ac:dyDescent="0.25"/>
    <row r="2929" s="184" customFormat="1" ht="15" x14ac:dyDescent="0.25"/>
    <row r="2930" s="184" customFormat="1" ht="15" x14ac:dyDescent="0.25"/>
    <row r="2931" s="184" customFormat="1" ht="15" x14ac:dyDescent="0.25"/>
    <row r="2932" s="184" customFormat="1" ht="15" x14ac:dyDescent="0.25"/>
    <row r="2933" s="184" customFormat="1" ht="15" x14ac:dyDescent="0.25"/>
    <row r="2934" s="184" customFormat="1" ht="15" x14ac:dyDescent="0.25"/>
    <row r="2935" s="184" customFormat="1" ht="15" x14ac:dyDescent="0.25"/>
    <row r="2936" s="184" customFormat="1" ht="15" x14ac:dyDescent="0.25"/>
    <row r="2937" s="184" customFormat="1" ht="15" x14ac:dyDescent="0.25"/>
    <row r="2938" s="184" customFormat="1" ht="15" x14ac:dyDescent="0.25"/>
    <row r="2939" s="184" customFormat="1" ht="15" x14ac:dyDescent="0.25"/>
    <row r="2940" s="184" customFormat="1" ht="15" x14ac:dyDescent="0.25"/>
    <row r="2941" s="184" customFormat="1" ht="15" x14ac:dyDescent="0.25"/>
    <row r="2942" s="184" customFormat="1" ht="15" x14ac:dyDescent="0.25"/>
    <row r="2943" s="184" customFormat="1" ht="15" x14ac:dyDescent="0.25"/>
    <row r="2944" s="184" customFormat="1" ht="15" x14ac:dyDescent="0.25"/>
    <row r="2945" s="184" customFormat="1" ht="15" x14ac:dyDescent="0.25"/>
    <row r="2946" s="184" customFormat="1" ht="15" x14ac:dyDescent="0.25"/>
    <row r="2947" s="184" customFormat="1" ht="15" x14ac:dyDescent="0.25"/>
    <row r="2948" s="184" customFormat="1" ht="15" x14ac:dyDescent="0.25"/>
    <row r="2949" s="184" customFormat="1" ht="15" x14ac:dyDescent="0.25"/>
    <row r="2950" s="184" customFormat="1" ht="15" x14ac:dyDescent="0.25"/>
    <row r="2951" s="184" customFormat="1" ht="15" x14ac:dyDescent="0.25"/>
    <row r="2952" s="184" customFormat="1" ht="15" x14ac:dyDescent="0.25"/>
    <row r="2953" s="184" customFormat="1" ht="15" x14ac:dyDescent="0.25"/>
    <row r="2954" s="184" customFormat="1" ht="15" x14ac:dyDescent="0.25"/>
    <row r="2955" s="184" customFormat="1" ht="15" x14ac:dyDescent="0.25"/>
    <row r="2956" s="184" customFormat="1" ht="15" x14ac:dyDescent="0.25"/>
    <row r="2957" s="184" customFormat="1" ht="15" x14ac:dyDescent="0.25"/>
    <row r="2958" s="184" customFormat="1" ht="15" x14ac:dyDescent="0.25"/>
    <row r="2959" s="184" customFormat="1" ht="15" x14ac:dyDescent="0.25"/>
    <row r="2960" s="184" customFormat="1" ht="15" x14ac:dyDescent="0.25"/>
    <row r="2961" s="184" customFormat="1" ht="15" x14ac:dyDescent="0.25"/>
    <row r="2962" s="184" customFormat="1" ht="15" x14ac:dyDescent="0.25"/>
    <row r="2963" s="184" customFormat="1" ht="15" x14ac:dyDescent="0.25"/>
    <row r="2964" s="184" customFormat="1" ht="15" x14ac:dyDescent="0.25"/>
    <row r="2965" s="184" customFormat="1" ht="15" x14ac:dyDescent="0.25"/>
    <row r="2966" s="184" customFormat="1" ht="15" x14ac:dyDescent="0.25"/>
    <row r="2967" s="184" customFormat="1" ht="15" x14ac:dyDescent="0.25"/>
    <row r="2968" s="184" customFormat="1" ht="15" x14ac:dyDescent="0.25"/>
    <row r="2969" s="184" customFormat="1" ht="15" x14ac:dyDescent="0.25"/>
    <row r="2970" s="184" customFormat="1" ht="15" x14ac:dyDescent="0.25"/>
    <row r="2971" s="184" customFormat="1" ht="15" x14ac:dyDescent="0.25"/>
    <row r="2972" s="184" customFormat="1" ht="15" x14ac:dyDescent="0.25"/>
    <row r="2973" s="184" customFormat="1" ht="15" x14ac:dyDescent="0.25"/>
    <row r="2974" s="184" customFormat="1" ht="15" x14ac:dyDescent="0.25"/>
    <row r="2975" s="184" customFormat="1" ht="15" x14ac:dyDescent="0.25"/>
    <row r="2976" s="184" customFormat="1" ht="15" x14ac:dyDescent="0.25"/>
    <row r="2977" s="184" customFormat="1" ht="15" x14ac:dyDescent="0.25"/>
    <row r="2978" s="184" customFormat="1" ht="15" x14ac:dyDescent="0.25"/>
    <row r="2979" s="184" customFormat="1" ht="15" x14ac:dyDescent="0.25"/>
    <row r="2980" s="184" customFormat="1" ht="15" x14ac:dyDescent="0.25"/>
    <row r="2981" s="184" customFormat="1" ht="15" x14ac:dyDescent="0.25"/>
    <row r="2982" s="184" customFormat="1" ht="15" x14ac:dyDescent="0.25"/>
    <row r="2983" s="184" customFormat="1" ht="15" x14ac:dyDescent="0.25"/>
    <row r="2984" s="184" customFormat="1" ht="15" x14ac:dyDescent="0.25"/>
    <row r="2985" s="184" customFormat="1" ht="15" x14ac:dyDescent="0.25"/>
    <row r="2986" s="184" customFormat="1" ht="15" x14ac:dyDescent="0.25"/>
    <row r="2987" s="184" customFormat="1" ht="15" x14ac:dyDescent="0.25"/>
    <row r="2988" s="184" customFormat="1" ht="15" x14ac:dyDescent="0.25"/>
    <row r="2989" s="184" customFormat="1" ht="15" x14ac:dyDescent="0.25"/>
    <row r="2990" s="184" customFormat="1" ht="15" x14ac:dyDescent="0.25"/>
    <row r="2991" s="184" customFormat="1" ht="15" x14ac:dyDescent="0.25"/>
    <row r="2992" s="184" customFormat="1" ht="15" x14ac:dyDescent="0.25"/>
    <row r="2993" s="184" customFormat="1" ht="15" x14ac:dyDescent="0.25"/>
    <row r="2994" s="184" customFormat="1" ht="15" x14ac:dyDescent="0.25"/>
    <row r="2995" s="184" customFormat="1" ht="15" x14ac:dyDescent="0.25"/>
    <row r="2996" s="184" customFormat="1" ht="15" x14ac:dyDescent="0.25"/>
    <row r="2997" s="184" customFormat="1" ht="15" x14ac:dyDescent="0.25"/>
    <row r="2998" s="184" customFormat="1" ht="15" x14ac:dyDescent="0.25"/>
    <row r="2999" s="184" customFormat="1" ht="15" x14ac:dyDescent="0.25"/>
    <row r="3000" s="184" customFormat="1" ht="15" x14ac:dyDescent="0.25"/>
    <row r="3001" s="184" customFormat="1" ht="15" x14ac:dyDescent="0.25"/>
    <row r="3002" s="184" customFormat="1" ht="15" x14ac:dyDescent="0.25"/>
    <row r="3003" s="184" customFormat="1" ht="15" x14ac:dyDescent="0.25"/>
    <row r="3004" s="184" customFormat="1" ht="15" x14ac:dyDescent="0.25"/>
    <row r="3005" s="184" customFormat="1" ht="15" x14ac:dyDescent="0.25"/>
    <row r="3006" s="184" customFormat="1" ht="15" x14ac:dyDescent="0.25"/>
    <row r="3007" s="184" customFormat="1" ht="15" x14ac:dyDescent="0.25"/>
    <row r="3008" s="184" customFormat="1" ht="15" x14ac:dyDescent="0.25"/>
    <row r="3009" s="184" customFormat="1" ht="15" x14ac:dyDescent="0.25"/>
    <row r="3010" s="184" customFormat="1" ht="15" x14ac:dyDescent="0.25"/>
    <row r="3011" s="184" customFormat="1" ht="15" x14ac:dyDescent="0.25"/>
    <row r="3012" s="184" customFormat="1" ht="15" x14ac:dyDescent="0.25"/>
    <row r="3013" s="184" customFormat="1" ht="15" x14ac:dyDescent="0.25"/>
    <row r="3014" s="184" customFormat="1" ht="15" x14ac:dyDescent="0.25"/>
    <row r="3015" s="184" customFormat="1" ht="15" x14ac:dyDescent="0.25"/>
    <row r="3016" s="184" customFormat="1" ht="15" x14ac:dyDescent="0.25"/>
    <row r="3017" s="184" customFormat="1" ht="15" x14ac:dyDescent="0.25"/>
    <row r="3018" s="184" customFormat="1" ht="15" x14ac:dyDescent="0.25"/>
    <row r="3019" s="184" customFormat="1" ht="15" x14ac:dyDescent="0.25"/>
    <row r="3020" s="184" customFormat="1" ht="15" x14ac:dyDescent="0.25"/>
    <row r="3021" s="184" customFormat="1" ht="15" x14ac:dyDescent="0.25"/>
    <row r="3022" s="184" customFormat="1" ht="15" x14ac:dyDescent="0.25"/>
    <row r="3023" s="184" customFormat="1" ht="15" x14ac:dyDescent="0.25"/>
    <row r="3024" s="184" customFormat="1" ht="15" x14ac:dyDescent="0.25"/>
    <row r="3025" s="184" customFormat="1" ht="15" x14ac:dyDescent="0.25"/>
    <row r="3026" s="184" customFormat="1" ht="15" x14ac:dyDescent="0.25"/>
    <row r="3027" s="184" customFormat="1" ht="15" x14ac:dyDescent="0.25"/>
    <row r="3028" s="184" customFormat="1" ht="15" x14ac:dyDescent="0.25"/>
    <row r="3029" s="184" customFormat="1" ht="15" x14ac:dyDescent="0.25"/>
    <row r="3030" s="184" customFormat="1" ht="15" x14ac:dyDescent="0.25"/>
    <row r="3031" s="184" customFormat="1" ht="15" x14ac:dyDescent="0.25"/>
    <row r="3032" s="184" customFormat="1" ht="15" x14ac:dyDescent="0.25"/>
    <row r="3033" s="184" customFormat="1" ht="15" x14ac:dyDescent="0.25"/>
    <row r="3034" s="184" customFormat="1" ht="15" x14ac:dyDescent="0.25"/>
    <row r="3035" s="184" customFormat="1" ht="15" x14ac:dyDescent="0.25"/>
    <row r="3036" s="184" customFormat="1" ht="15" x14ac:dyDescent="0.25"/>
    <row r="3037" s="184" customFormat="1" ht="15" x14ac:dyDescent="0.25"/>
    <row r="3038" s="184" customFormat="1" ht="15" x14ac:dyDescent="0.25"/>
    <row r="3039" s="184" customFormat="1" ht="15" x14ac:dyDescent="0.25"/>
    <row r="3040" s="184" customFormat="1" ht="15" x14ac:dyDescent="0.25"/>
    <row r="3041" s="184" customFormat="1" ht="15" x14ac:dyDescent="0.25"/>
    <row r="3042" s="184" customFormat="1" ht="15" x14ac:dyDescent="0.25"/>
    <row r="3043" s="184" customFormat="1" ht="15" x14ac:dyDescent="0.25"/>
    <row r="3044" s="184" customFormat="1" ht="15" x14ac:dyDescent="0.25"/>
    <row r="3045" s="184" customFormat="1" ht="15" x14ac:dyDescent="0.25"/>
    <row r="3046" s="184" customFormat="1" ht="15" x14ac:dyDescent="0.25"/>
    <row r="3047" s="184" customFormat="1" ht="15" x14ac:dyDescent="0.25"/>
    <row r="3048" s="184" customFormat="1" ht="15" x14ac:dyDescent="0.25"/>
    <row r="3049" s="184" customFormat="1" ht="15" x14ac:dyDescent="0.25"/>
    <row r="3050" s="184" customFormat="1" ht="15" x14ac:dyDescent="0.25"/>
    <row r="3051" s="184" customFormat="1" ht="15" x14ac:dyDescent="0.25"/>
    <row r="3052" s="184" customFormat="1" ht="15" x14ac:dyDescent="0.25"/>
    <row r="3053" s="184" customFormat="1" ht="15" x14ac:dyDescent="0.25"/>
    <row r="3054" s="184" customFormat="1" ht="15" x14ac:dyDescent="0.25"/>
    <row r="3055" s="184" customFormat="1" ht="15" x14ac:dyDescent="0.25"/>
    <row r="3056" s="184" customFormat="1" ht="15" x14ac:dyDescent="0.25"/>
    <row r="3057" s="184" customFormat="1" ht="15" x14ac:dyDescent="0.25"/>
    <row r="3058" s="184" customFormat="1" ht="15" x14ac:dyDescent="0.25"/>
    <row r="3059" s="184" customFormat="1" ht="15" x14ac:dyDescent="0.25"/>
    <row r="3060" s="184" customFormat="1" ht="15" x14ac:dyDescent="0.25"/>
    <row r="3061" s="184" customFormat="1" ht="15" x14ac:dyDescent="0.25"/>
    <row r="3062" s="184" customFormat="1" ht="15" x14ac:dyDescent="0.25"/>
    <row r="3063" s="184" customFormat="1" ht="15" x14ac:dyDescent="0.25"/>
    <row r="3064" s="184" customFormat="1" ht="15" x14ac:dyDescent="0.25"/>
    <row r="3065" s="184" customFormat="1" ht="15" x14ac:dyDescent="0.25"/>
    <row r="3066" s="184" customFormat="1" ht="15" x14ac:dyDescent="0.25"/>
    <row r="3067" s="184" customFormat="1" ht="15" x14ac:dyDescent="0.25"/>
    <row r="3068" s="184" customFormat="1" ht="15" x14ac:dyDescent="0.25"/>
    <row r="3069" s="184" customFormat="1" ht="15" x14ac:dyDescent="0.25"/>
    <row r="3070" s="184" customFormat="1" ht="15" x14ac:dyDescent="0.25"/>
    <row r="3071" s="184" customFormat="1" ht="15" x14ac:dyDescent="0.25"/>
    <row r="3072" s="184" customFormat="1" ht="15" x14ac:dyDescent="0.25"/>
    <row r="3073" s="184" customFormat="1" ht="15" x14ac:dyDescent="0.25"/>
    <row r="3074" s="184" customFormat="1" ht="15" x14ac:dyDescent="0.25"/>
    <row r="3075" s="184" customFormat="1" ht="15" x14ac:dyDescent="0.25"/>
    <row r="3076" s="184" customFormat="1" ht="15" x14ac:dyDescent="0.25"/>
    <row r="3077" s="184" customFormat="1" ht="15" x14ac:dyDescent="0.25"/>
    <row r="3078" s="184" customFormat="1" ht="15" x14ac:dyDescent="0.25"/>
    <row r="3079" s="184" customFormat="1" ht="15" x14ac:dyDescent="0.25"/>
    <row r="3080" s="184" customFormat="1" ht="15" x14ac:dyDescent="0.25"/>
    <row r="3081" s="184" customFormat="1" ht="15" x14ac:dyDescent="0.25"/>
    <row r="3082" s="184" customFormat="1" ht="15" x14ac:dyDescent="0.25"/>
    <row r="3083" s="184" customFormat="1" ht="15" x14ac:dyDescent="0.25"/>
    <row r="3084" s="184" customFormat="1" ht="15" x14ac:dyDescent="0.25"/>
    <row r="3085" s="184" customFormat="1" ht="15" x14ac:dyDescent="0.25"/>
    <row r="3086" s="184" customFormat="1" ht="15" x14ac:dyDescent="0.25"/>
    <row r="3087" s="184" customFormat="1" ht="15" x14ac:dyDescent="0.25"/>
    <row r="3088" s="184" customFormat="1" ht="15" x14ac:dyDescent="0.25"/>
    <row r="3089" s="184" customFormat="1" ht="15" x14ac:dyDescent="0.25"/>
    <row r="3090" s="184" customFormat="1" ht="15" x14ac:dyDescent="0.25"/>
    <row r="3091" s="184" customFormat="1" ht="15" x14ac:dyDescent="0.25"/>
    <row r="3092" s="184" customFormat="1" ht="15" x14ac:dyDescent="0.25"/>
    <row r="3093" s="184" customFormat="1" ht="15" x14ac:dyDescent="0.25"/>
    <row r="3094" s="184" customFormat="1" ht="15" x14ac:dyDescent="0.25"/>
    <row r="3095" s="184" customFormat="1" ht="15" x14ac:dyDescent="0.25"/>
    <row r="3096" s="184" customFormat="1" ht="15" x14ac:dyDescent="0.25"/>
    <row r="3097" s="184" customFormat="1" ht="15" x14ac:dyDescent="0.25"/>
    <row r="3098" s="184" customFormat="1" ht="15" x14ac:dyDescent="0.25"/>
    <row r="3099" s="184" customFormat="1" ht="15" x14ac:dyDescent="0.25"/>
    <row r="3100" s="184" customFormat="1" ht="15" x14ac:dyDescent="0.25"/>
    <row r="3101" s="184" customFormat="1" ht="15" x14ac:dyDescent="0.25"/>
    <row r="3102" s="184" customFormat="1" ht="15" x14ac:dyDescent="0.25"/>
    <row r="3103" s="184" customFormat="1" ht="15" x14ac:dyDescent="0.25"/>
    <row r="3104" s="184" customFormat="1" ht="15" x14ac:dyDescent="0.25"/>
    <row r="3105" s="184" customFormat="1" ht="15" x14ac:dyDescent="0.25"/>
    <row r="3106" s="184" customFormat="1" ht="15" x14ac:dyDescent="0.25"/>
    <row r="3107" s="184" customFormat="1" ht="15" x14ac:dyDescent="0.25"/>
    <row r="3108" s="184" customFormat="1" ht="15" x14ac:dyDescent="0.25"/>
    <row r="3109" s="184" customFormat="1" ht="15" x14ac:dyDescent="0.25"/>
    <row r="3110" s="184" customFormat="1" ht="15" x14ac:dyDescent="0.25"/>
    <row r="3111" s="184" customFormat="1" ht="15" x14ac:dyDescent="0.25"/>
    <row r="3112" s="184" customFormat="1" ht="15" x14ac:dyDescent="0.25"/>
    <row r="3113" s="184" customFormat="1" ht="15" x14ac:dyDescent="0.25"/>
    <row r="3114" s="184" customFormat="1" ht="15" x14ac:dyDescent="0.25"/>
    <row r="3115" s="184" customFormat="1" ht="15" x14ac:dyDescent="0.25"/>
    <row r="3116" s="184" customFormat="1" ht="15" x14ac:dyDescent="0.25"/>
    <row r="3117" s="184" customFormat="1" ht="15" x14ac:dyDescent="0.25"/>
    <row r="3118" s="184" customFormat="1" ht="15" x14ac:dyDescent="0.25"/>
    <row r="3119" s="184" customFormat="1" ht="15" x14ac:dyDescent="0.25"/>
    <row r="3120" s="184" customFormat="1" ht="15" x14ac:dyDescent="0.25"/>
    <row r="3121" s="184" customFormat="1" ht="15" x14ac:dyDescent="0.25"/>
    <row r="3122" s="184" customFormat="1" ht="15" x14ac:dyDescent="0.25"/>
    <row r="3123" s="184" customFormat="1" ht="15" x14ac:dyDescent="0.25"/>
    <row r="3124" s="184" customFormat="1" ht="15" x14ac:dyDescent="0.25"/>
    <row r="3125" s="184" customFormat="1" ht="15" x14ac:dyDescent="0.25"/>
    <row r="3126" s="184" customFormat="1" ht="15" x14ac:dyDescent="0.25"/>
    <row r="3127" s="184" customFormat="1" ht="15" x14ac:dyDescent="0.25"/>
    <row r="3128" s="184" customFormat="1" ht="15" x14ac:dyDescent="0.25"/>
    <row r="3129" s="184" customFormat="1" ht="15" x14ac:dyDescent="0.25"/>
    <row r="3130" s="184" customFormat="1" ht="15" x14ac:dyDescent="0.25"/>
    <row r="3131" s="184" customFormat="1" ht="15" x14ac:dyDescent="0.25"/>
    <row r="3132" s="184" customFormat="1" ht="15" x14ac:dyDescent="0.25"/>
    <row r="3133" s="184" customFormat="1" ht="15" x14ac:dyDescent="0.25"/>
    <row r="3134" s="184" customFormat="1" ht="15" x14ac:dyDescent="0.25"/>
    <row r="3135" s="184" customFormat="1" ht="15" x14ac:dyDescent="0.25"/>
    <row r="3136" s="184" customFormat="1" ht="15" x14ac:dyDescent="0.25"/>
    <row r="3137" s="184" customFormat="1" ht="15" x14ac:dyDescent="0.25"/>
    <row r="3138" s="184" customFormat="1" ht="15" x14ac:dyDescent="0.25"/>
    <row r="3139" s="184" customFormat="1" ht="15" x14ac:dyDescent="0.25"/>
    <row r="3140" s="184" customFormat="1" ht="15" x14ac:dyDescent="0.25"/>
    <row r="3141" s="184" customFormat="1" ht="15" x14ac:dyDescent="0.25"/>
    <row r="3142" s="184" customFormat="1" ht="15" x14ac:dyDescent="0.25"/>
    <row r="3143" s="184" customFormat="1" ht="15" x14ac:dyDescent="0.25"/>
    <row r="3144" s="184" customFormat="1" ht="15" x14ac:dyDescent="0.25"/>
    <row r="3145" s="184" customFormat="1" ht="15" x14ac:dyDescent="0.25"/>
    <row r="3146" s="184" customFormat="1" ht="15" x14ac:dyDescent="0.25"/>
    <row r="3147" s="184" customFormat="1" ht="15" x14ac:dyDescent="0.25"/>
    <row r="3148" s="184" customFormat="1" ht="15" x14ac:dyDescent="0.25"/>
    <row r="3149" s="184" customFormat="1" ht="15" x14ac:dyDescent="0.25"/>
    <row r="3150" s="184" customFormat="1" ht="15" x14ac:dyDescent="0.25"/>
    <row r="3151" s="184" customFormat="1" ht="15" x14ac:dyDescent="0.25"/>
    <row r="3152" s="184" customFormat="1" ht="15" x14ac:dyDescent="0.25"/>
    <row r="3153" s="184" customFormat="1" ht="15" x14ac:dyDescent="0.25"/>
    <row r="3154" s="184" customFormat="1" ht="15" x14ac:dyDescent="0.25"/>
    <row r="3155" s="184" customFormat="1" ht="15" x14ac:dyDescent="0.25"/>
    <row r="3156" s="184" customFormat="1" ht="15" x14ac:dyDescent="0.25"/>
    <row r="3157" s="184" customFormat="1" ht="15" x14ac:dyDescent="0.25"/>
    <row r="3158" s="184" customFormat="1" ht="15" x14ac:dyDescent="0.25"/>
  </sheetData>
  <sheetProtection password="DC8B" sheet="1" objects="1" scenarios="1" formatCells="0" formatColumns="0" formatRows="0" insertColumns="0" insertRows="0" insertHyperlinks="0" deleteColumns="0" deleteRows="0" selectLockedCells="1" sort="0" autoFilter="0" pivotTables="0"/>
  <mergeCells count="8">
    <mergeCell ref="A17:A21"/>
    <mergeCell ref="A22:A26"/>
    <mergeCell ref="A27:A31"/>
    <mergeCell ref="A1:F1"/>
    <mergeCell ref="C3:F3"/>
    <mergeCell ref="C4:F4"/>
    <mergeCell ref="A7:A11"/>
    <mergeCell ref="A12:A16"/>
  </mergeCells>
  <printOptions horizontalCentered="1"/>
  <pageMargins left="0.23622047244094491" right="0.23622047244094491" top="1.1811023622047245" bottom="0.59055118110236227" header="0.31496062992125984" footer="0.31496062992125984"/>
  <pageSetup scale="57" orientation="portrait" r:id="rId1"/>
  <headerFooter>
    <oddHeader>&amp;LInvitación restringida No. xxxxxx
Coordinación de Administración de Riesgos Institucionales
Dirección de Finanzas&amp;R&amp;G</oddHeader>
    <oddFooter>&amp;R&amp;P/&amp;N</oddFooter>
  </headerFooter>
  <ignoredErrors>
    <ignoredError sqref="B7 B17 B22 B27 B12:E12 C15:E15 F12 F14:F15 C11 D14:E14 D11:F11 F27 F22 F17 F29:F30 F24:F25 F19:F20 F26 C27:E27 F31 F21 D22:E22 F16 C17:E17 C29:E30 C24:E25 C19:E20 C16:E16 C21:E21 C26:E26 C32:F32 C18:F18 D23:F23 C22 C31:E31 C28:F28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Datos!$B$3:$B$6</xm:f>
          </x14:formula1>
          <xm:sqref>C23:E23 C8:E8 C13:E13 C18:E18 C28:E28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zoomScaleNormal="100" workbookViewId="0">
      <selection activeCell="J5" sqref="J5"/>
    </sheetView>
  </sheetViews>
  <sheetFormatPr baseColWidth="10" defaultColWidth="11.5703125" defaultRowHeight="14.25" x14ac:dyDescent="0.2"/>
  <cols>
    <col min="1" max="2" width="11.5703125" style="12"/>
    <col min="3" max="3" width="29.140625" style="12" customWidth="1"/>
    <col min="4" max="4" width="17.42578125" style="12" customWidth="1"/>
    <col min="5" max="5" width="22" style="12" customWidth="1"/>
    <col min="6" max="6" width="20.28515625" style="12" customWidth="1"/>
    <col min="7" max="7" width="18.5703125" style="12" customWidth="1"/>
    <col min="8" max="16384" width="11.5703125" style="12"/>
  </cols>
  <sheetData>
    <row r="1" spans="2:9" ht="27" thickTop="1" x14ac:dyDescent="0.4">
      <c r="B1" s="277" t="s">
        <v>161</v>
      </c>
      <c r="C1" s="277"/>
      <c r="D1" s="277"/>
      <c r="E1" s="277"/>
      <c r="F1" s="277"/>
      <c r="G1" s="277"/>
      <c r="H1" s="21"/>
      <c r="I1" s="21"/>
    </row>
    <row r="2" spans="2:9" ht="13.9" x14ac:dyDescent="0.25">
      <c r="B2" s="18"/>
      <c r="C2" s="22"/>
      <c r="D2" s="22"/>
      <c r="E2" s="19"/>
      <c r="F2" s="19"/>
      <c r="G2" s="19"/>
    </row>
    <row r="3" spans="2:9" s="167" customFormat="1" ht="21" customHeight="1" x14ac:dyDescent="0.3">
      <c r="B3" s="106"/>
      <c r="C3" s="105" t="s">
        <v>121</v>
      </c>
      <c r="D3" s="299">
        <f>Presentación!B12</f>
        <v>0</v>
      </c>
      <c r="E3" s="299"/>
      <c r="F3" s="299"/>
      <c r="G3" s="299"/>
    </row>
    <row r="4" spans="2:9" ht="45" customHeight="1" x14ac:dyDescent="0.25">
      <c r="B4" s="19"/>
      <c r="C4" s="105" t="s">
        <v>157</v>
      </c>
      <c r="D4" s="292" t="str">
        <f>+Presentación!B15</f>
        <v>-</v>
      </c>
      <c r="E4" s="292"/>
      <c r="F4" s="292"/>
      <c r="G4" s="292"/>
    </row>
    <row r="5" spans="2:9" ht="14.45" thickBot="1" x14ac:dyDescent="0.3">
      <c r="B5" s="138"/>
      <c r="C5" s="138"/>
      <c r="D5" s="138"/>
      <c r="E5" s="138"/>
      <c r="F5" s="138"/>
      <c r="G5" s="138"/>
    </row>
    <row r="6" spans="2:9" ht="20.45" customHeight="1" thickTop="1" x14ac:dyDescent="0.2">
      <c r="B6" s="293" t="s">
        <v>5</v>
      </c>
      <c r="C6" s="295" t="s">
        <v>9</v>
      </c>
      <c r="D6" s="297" t="s">
        <v>159</v>
      </c>
      <c r="E6" s="298"/>
      <c r="F6" s="298"/>
      <c r="G6" s="298"/>
    </row>
    <row r="7" spans="2:9" ht="37.15" customHeight="1" x14ac:dyDescent="0.2">
      <c r="B7" s="294"/>
      <c r="C7" s="296"/>
      <c r="D7" s="239" t="s">
        <v>87</v>
      </c>
      <c r="E7" s="239" t="s">
        <v>42</v>
      </c>
      <c r="F7" s="239" t="s">
        <v>43</v>
      </c>
      <c r="G7" s="240" t="s">
        <v>44</v>
      </c>
    </row>
    <row r="8" spans="2:9" ht="30.6" customHeight="1" x14ac:dyDescent="0.25">
      <c r="B8" s="107">
        <v>1</v>
      </c>
      <c r="C8" s="124" t="str">
        <f>VLOOKUP(B8,'Lista de participantes'!$A$8:$D$12,2,FALSE)</f>
        <v>Coordinador del proyecto</v>
      </c>
      <c r="D8" s="241" t="s">
        <v>93</v>
      </c>
      <c r="E8" s="242"/>
      <c r="F8" s="242"/>
      <c r="G8" s="243"/>
    </row>
    <row r="9" spans="2:9" ht="30.6" customHeight="1" x14ac:dyDescent="0.25">
      <c r="B9" s="107">
        <v>2</v>
      </c>
      <c r="C9" s="124" t="str">
        <f>VLOOKUP(B9,'Lista de participantes'!$A$8:$D$12,2,FALSE)</f>
        <v>Partcipante 1</v>
      </c>
      <c r="D9" s="241" t="s">
        <v>93</v>
      </c>
      <c r="E9" s="242"/>
      <c r="F9" s="242"/>
      <c r="G9" s="243"/>
    </row>
    <row r="10" spans="2:9" ht="30.6" customHeight="1" x14ac:dyDescent="0.25">
      <c r="B10" s="107">
        <v>3</v>
      </c>
      <c r="C10" s="124" t="str">
        <f>VLOOKUP(B10,'Lista de participantes'!$A$8:$D$12,2,FALSE)</f>
        <v>Participante 2</v>
      </c>
      <c r="D10" s="241" t="s">
        <v>93</v>
      </c>
      <c r="E10" s="242"/>
      <c r="F10" s="242"/>
      <c r="G10" s="243"/>
    </row>
    <row r="11" spans="2:9" ht="30.6" customHeight="1" x14ac:dyDescent="0.25">
      <c r="B11" s="107">
        <v>4</v>
      </c>
      <c r="C11" s="124" t="str">
        <f>VLOOKUP(B11,'Lista de participantes'!$A$8:$D$12,2,FALSE)</f>
        <v>Participante 3</v>
      </c>
      <c r="D11" s="241" t="s">
        <v>93</v>
      </c>
      <c r="E11" s="242"/>
      <c r="F11" s="242"/>
      <c r="G11" s="243"/>
    </row>
    <row r="12" spans="2:9" ht="30.6" customHeight="1" x14ac:dyDescent="0.25">
      <c r="B12" s="107">
        <v>5</v>
      </c>
      <c r="C12" s="124" t="str">
        <f>VLOOKUP(B12,'Lista de participantes'!$A$8:$D$12,2,FALSE)</f>
        <v>Participante 4</v>
      </c>
      <c r="D12" s="241" t="s">
        <v>93</v>
      </c>
      <c r="E12" s="242"/>
      <c r="F12" s="242"/>
      <c r="G12" s="243"/>
    </row>
    <row r="13" spans="2:9" ht="30.6" customHeight="1" thickBot="1" x14ac:dyDescent="0.25">
      <c r="B13" s="111">
        <v>7</v>
      </c>
      <c r="C13" s="125" t="s">
        <v>120</v>
      </c>
      <c r="D13" s="244" t="s">
        <v>93</v>
      </c>
      <c r="E13" s="245"/>
      <c r="F13" s="245"/>
      <c r="G13" s="246"/>
    </row>
    <row r="14" spans="2:9" ht="15" thickTop="1" x14ac:dyDescent="0.2">
      <c r="C14" s="117"/>
      <c r="D14" s="117"/>
      <c r="E14" s="117"/>
      <c r="F14" s="117"/>
      <c r="G14" s="117"/>
    </row>
    <row r="15" spans="2:9" x14ac:dyDescent="0.2">
      <c r="B15" s="117" t="s">
        <v>88</v>
      </c>
    </row>
    <row r="18" spans="2:7" ht="16.5" x14ac:dyDescent="0.2">
      <c r="B18" s="291"/>
      <c r="C18" s="291"/>
      <c r="D18" s="291"/>
      <c r="E18" s="291"/>
      <c r="F18" s="291"/>
      <c r="G18" s="291"/>
    </row>
  </sheetData>
  <sheetProtection password="DC8B" sheet="1" formatCells="0" formatColumns="0" formatRows="0" insertColumns="0" insertRows="0" insertHyperlinks="0" deleteColumns="0" deleteRows="0" selectLockedCells="1" sort="0" autoFilter="0" pivotTables="0"/>
  <mergeCells count="7">
    <mergeCell ref="B1:G1"/>
    <mergeCell ref="B18:G18"/>
    <mergeCell ref="D4:G4"/>
    <mergeCell ref="B6:B7"/>
    <mergeCell ref="C6:C7"/>
    <mergeCell ref="D6:G6"/>
    <mergeCell ref="D3:G3"/>
  </mergeCells>
  <pageMargins left="0.23622047244094491" right="0.23622047244094491" top="1.1811023622047245" bottom="0.74803149606299213" header="0.31496062992125984" footer="0.31496062992125984"/>
  <pageSetup orientation="landscape" r:id="rId1"/>
  <headerFooter>
    <oddHeader>&amp;LInvitación restringida No. xxxxxx
Coordinación de Administración de Riesgos Institucionales
Dirección de Finanzas&amp;R&amp;G</oddHeader>
  </headerFooter>
  <ignoredErrors>
    <ignoredError sqref="C8:C12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Datos!$B$15:$B$17</xm:f>
          </x14:formula1>
          <xm:sqref>D8:D12</xm:sqref>
        </x14:dataValidation>
        <x14:dataValidation type="list" allowBlank="1" showInputMessage="1" showErrorMessage="1">
          <x14:formula1>
            <xm:f>Datos!$D$15:$D$16</xm:f>
          </x14:formula1>
          <xm:sqref>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A4" zoomScaleNormal="100" workbookViewId="0">
      <selection activeCell="J22" sqref="J22"/>
    </sheetView>
  </sheetViews>
  <sheetFormatPr baseColWidth="10" defaultColWidth="11.5703125" defaultRowHeight="14.25" x14ac:dyDescent="0.2"/>
  <cols>
    <col min="1" max="1" width="4.28515625" style="12" customWidth="1"/>
    <col min="2" max="2" width="27.85546875" style="102" customWidth="1"/>
    <col min="3" max="5" width="24.42578125" style="12" customWidth="1"/>
    <col min="6" max="6" width="9.7109375" style="12" customWidth="1"/>
    <col min="7" max="7" width="9.140625" style="12" customWidth="1"/>
    <col min="8" max="8" width="9.5703125" style="12" customWidth="1"/>
    <col min="9" max="16384" width="11.5703125" style="12"/>
  </cols>
  <sheetData>
    <row r="1" spans="1:8" s="128" customFormat="1" ht="24" thickTop="1" x14ac:dyDescent="0.35">
      <c r="A1" s="277" t="s">
        <v>81</v>
      </c>
      <c r="B1" s="277"/>
      <c r="C1" s="277"/>
      <c r="D1" s="277"/>
      <c r="E1" s="277"/>
      <c r="F1" s="277"/>
      <c r="G1" s="277"/>
      <c r="H1" s="277"/>
    </row>
    <row r="2" spans="1:8" ht="22.9" customHeight="1" x14ac:dyDescent="0.25">
      <c r="A2" s="19"/>
      <c r="B2" s="143" t="s">
        <v>121</v>
      </c>
      <c r="C2" s="304">
        <f>Presentación!B12</f>
        <v>0</v>
      </c>
      <c r="D2" s="304"/>
      <c r="E2" s="304"/>
      <c r="F2" s="304"/>
      <c r="G2" s="304"/>
      <c r="H2" s="247"/>
    </row>
    <row r="3" spans="1:8" ht="43.9" customHeight="1" thickBot="1" x14ac:dyDescent="0.3">
      <c r="A3" s="138"/>
      <c r="B3" s="169" t="s">
        <v>1</v>
      </c>
      <c r="C3" s="300" t="str">
        <f>+Presentación!B15</f>
        <v>-</v>
      </c>
      <c r="D3" s="300"/>
      <c r="E3" s="300"/>
      <c r="F3" s="300"/>
      <c r="G3" s="300"/>
      <c r="H3" s="300"/>
    </row>
    <row r="4" spans="1:8" ht="15" customHeight="1" thickTop="1" thickBot="1" x14ac:dyDescent="0.3">
      <c r="A4" s="161"/>
      <c r="B4" s="162"/>
      <c r="C4" s="248"/>
      <c r="D4" s="248"/>
      <c r="E4" s="248"/>
      <c r="F4" s="248"/>
      <c r="G4" s="248"/>
      <c r="H4" s="248"/>
    </row>
    <row r="5" spans="1:8" ht="28.9" customHeight="1" thickTop="1" thickBot="1" x14ac:dyDescent="0.25">
      <c r="A5" s="306" t="s">
        <v>5</v>
      </c>
      <c r="B5" s="308" t="s">
        <v>57</v>
      </c>
      <c r="C5" s="308" t="s">
        <v>59</v>
      </c>
      <c r="D5" s="308" t="s">
        <v>55</v>
      </c>
      <c r="E5" s="308" t="s">
        <v>56</v>
      </c>
      <c r="F5" s="301" t="s">
        <v>74</v>
      </c>
      <c r="G5" s="301"/>
      <c r="H5" s="308" t="s">
        <v>17</v>
      </c>
    </row>
    <row r="6" spans="1:8" ht="28.15" customHeight="1" thickBot="1" x14ac:dyDescent="0.25">
      <c r="A6" s="307"/>
      <c r="B6" s="309"/>
      <c r="C6" s="309"/>
      <c r="D6" s="309"/>
      <c r="E6" s="309"/>
      <c r="F6" s="255" t="s">
        <v>123</v>
      </c>
      <c r="G6" s="255" t="s">
        <v>124</v>
      </c>
      <c r="H6" s="309"/>
    </row>
    <row r="7" spans="1:8" ht="25.15" customHeight="1" thickTop="1" x14ac:dyDescent="0.2">
      <c r="A7" s="253">
        <v>1</v>
      </c>
      <c r="B7" s="123" t="s">
        <v>58</v>
      </c>
      <c r="C7" s="109"/>
      <c r="D7" s="109"/>
      <c r="E7" s="109"/>
      <c r="F7" s="121"/>
      <c r="G7" s="121"/>
      <c r="H7" s="258">
        <f>+ROUND((G7-F7)/365,1)</f>
        <v>0</v>
      </c>
    </row>
    <row r="8" spans="1:8" ht="25.15" customHeight="1" x14ac:dyDescent="0.25">
      <c r="A8" s="254">
        <f>+A7+1</f>
        <v>2</v>
      </c>
      <c r="B8" s="124" t="s">
        <v>60</v>
      </c>
      <c r="C8" s="110"/>
      <c r="D8" s="110"/>
      <c r="E8" s="110"/>
      <c r="F8" s="121"/>
      <c r="G8" s="121"/>
      <c r="H8" s="259">
        <f t="shared" ref="H8:H15" si="0">+ROUND((G8-F8)/365,1)</f>
        <v>0</v>
      </c>
    </row>
    <row r="9" spans="1:8" ht="25.15" customHeight="1" x14ac:dyDescent="0.2">
      <c r="A9" s="254">
        <f t="shared" ref="A9:A16" si="1">+A8+1</f>
        <v>3</v>
      </c>
      <c r="B9" s="124" t="s">
        <v>61</v>
      </c>
      <c r="C9" s="110"/>
      <c r="D9" s="110"/>
      <c r="E9" s="110"/>
      <c r="F9" s="121"/>
      <c r="G9" s="121"/>
      <c r="H9" s="259">
        <f t="shared" si="0"/>
        <v>0</v>
      </c>
    </row>
    <row r="10" spans="1:8" ht="25.15" customHeight="1" x14ac:dyDescent="0.25">
      <c r="A10" s="254">
        <f t="shared" si="1"/>
        <v>4</v>
      </c>
      <c r="B10" s="124" t="s">
        <v>62</v>
      </c>
      <c r="C10" s="110"/>
      <c r="D10" s="110"/>
      <c r="E10" s="110"/>
      <c r="F10" s="121"/>
      <c r="G10" s="121"/>
      <c r="H10" s="259">
        <f t="shared" si="0"/>
        <v>0</v>
      </c>
    </row>
    <row r="11" spans="1:8" ht="25.15" customHeight="1" x14ac:dyDescent="0.2">
      <c r="A11" s="254">
        <f t="shared" si="1"/>
        <v>5</v>
      </c>
      <c r="B11" s="124" t="s">
        <v>63</v>
      </c>
      <c r="C11" s="110"/>
      <c r="D11" s="110"/>
      <c r="E11" s="110"/>
      <c r="F11" s="121"/>
      <c r="G11" s="121"/>
      <c r="H11" s="259">
        <f t="shared" si="0"/>
        <v>0</v>
      </c>
    </row>
    <row r="12" spans="1:8" ht="25.15" customHeight="1" x14ac:dyDescent="0.25">
      <c r="A12" s="254">
        <f t="shared" si="1"/>
        <v>6</v>
      </c>
      <c r="B12" s="124" t="s">
        <v>64</v>
      </c>
      <c r="C12" s="110"/>
      <c r="D12" s="110"/>
      <c r="E12" s="110"/>
      <c r="F12" s="121"/>
      <c r="G12" s="121"/>
      <c r="H12" s="259">
        <f t="shared" si="0"/>
        <v>0</v>
      </c>
    </row>
    <row r="13" spans="1:8" ht="25.15" customHeight="1" x14ac:dyDescent="0.25">
      <c r="A13" s="254">
        <f t="shared" si="1"/>
        <v>7</v>
      </c>
      <c r="B13" s="124" t="s">
        <v>65</v>
      </c>
      <c r="C13" s="110"/>
      <c r="D13" s="110"/>
      <c r="E13" s="110"/>
      <c r="F13" s="121"/>
      <c r="G13" s="121"/>
      <c r="H13" s="259">
        <f t="shared" si="0"/>
        <v>0</v>
      </c>
    </row>
    <row r="14" spans="1:8" ht="25.15" customHeight="1" x14ac:dyDescent="0.2">
      <c r="A14" s="254">
        <f t="shared" si="1"/>
        <v>8</v>
      </c>
      <c r="B14" s="124" t="s">
        <v>66</v>
      </c>
      <c r="C14" s="110"/>
      <c r="D14" s="110"/>
      <c r="E14" s="110"/>
      <c r="F14" s="121"/>
      <c r="G14" s="121"/>
      <c r="H14" s="259">
        <f t="shared" si="0"/>
        <v>0</v>
      </c>
    </row>
    <row r="15" spans="1:8" ht="25.15" customHeight="1" x14ac:dyDescent="0.2">
      <c r="A15" s="254">
        <f t="shared" si="1"/>
        <v>9</v>
      </c>
      <c r="B15" s="124" t="s">
        <v>67</v>
      </c>
      <c r="C15" s="110"/>
      <c r="D15" s="110"/>
      <c r="E15" s="110"/>
      <c r="F15" s="121"/>
      <c r="G15" s="121"/>
      <c r="H15" s="259">
        <f t="shared" si="0"/>
        <v>0</v>
      </c>
    </row>
    <row r="16" spans="1:8" ht="25.15" customHeight="1" thickBot="1" x14ac:dyDescent="0.25">
      <c r="A16" s="111">
        <f t="shared" si="1"/>
        <v>10</v>
      </c>
      <c r="B16" s="125" t="s">
        <v>68</v>
      </c>
      <c r="C16" s="112"/>
      <c r="D16" s="112"/>
      <c r="E16" s="112"/>
      <c r="F16" s="122"/>
      <c r="G16" s="122"/>
      <c r="H16" s="260">
        <f>+ROUND((G16-F16)/365,1)</f>
        <v>0</v>
      </c>
    </row>
    <row r="17" spans="1:10" ht="19.899999999999999" customHeight="1" thickTop="1" x14ac:dyDescent="0.2">
      <c r="A17" s="113"/>
      <c r="B17" s="126"/>
      <c r="C17" s="115"/>
      <c r="D17" s="115"/>
      <c r="E17" s="115"/>
      <c r="F17" s="302" t="s">
        <v>69</v>
      </c>
      <c r="G17" s="303"/>
      <c r="H17" s="261">
        <f>ROUND(SUM(H7:H16),0)</f>
        <v>0</v>
      </c>
      <c r="J17" s="160"/>
    </row>
    <row r="18" spans="1:10" ht="19.899999999999999" customHeight="1" thickBot="1" x14ac:dyDescent="0.25">
      <c r="A18" s="113"/>
      <c r="B18" s="126"/>
      <c r="C18" s="115"/>
      <c r="D18" s="115"/>
      <c r="E18" s="115"/>
      <c r="F18" s="116"/>
      <c r="G18" s="116" t="s">
        <v>28</v>
      </c>
      <c r="H18" s="78">
        <f>IFERROR(VLOOKUP($H$17,'Evaluación CP'!$A$30:$E$35,5,FALSE),IFERROR(VLOOKUP($H$17,'Evaluación CP'!$B$30:$E$35,4,FALSE),IF($H$17&gt;10,6,0)))</f>
        <v>0</v>
      </c>
    </row>
    <row r="19" spans="1:10" ht="15.75" thickTop="1" thickBot="1" x14ac:dyDescent="0.25">
      <c r="A19" s="118" t="s">
        <v>20</v>
      </c>
      <c r="B19" s="127"/>
      <c r="C19" s="117"/>
      <c r="D19" s="117"/>
      <c r="E19" s="117"/>
    </row>
    <row r="20" spans="1:10" ht="25.15" customHeight="1" thickTop="1" thickBot="1" x14ac:dyDescent="0.25">
      <c r="A20" s="306" t="s">
        <v>5</v>
      </c>
      <c r="B20" s="308" t="s">
        <v>57</v>
      </c>
      <c r="C20" s="308" t="s">
        <v>59</v>
      </c>
      <c r="D20" s="308" t="s">
        <v>55</v>
      </c>
      <c r="E20" s="308" t="s">
        <v>56</v>
      </c>
      <c r="F20" s="301" t="s">
        <v>74</v>
      </c>
      <c r="G20" s="301"/>
      <c r="H20" s="308" t="s">
        <v>17</v>
      </c>
    </row>
    <row r="21" spans="1:10" ht="34.15" customHeight="1" thickBot="1" x14ac:dyDescent="0.25">
      <c r="A21" s="307"/>
      <c r="B21" s="309"/>
      <c r="C21" s="309"/>
      <c r="D21" s="309"/>
      <c r="E21" s="309"/>
      <c r="F21" s="255" t="s">
        <v>123</v>
      </c>
      <c r="G21" s="255" t="s">
        <v>124</v>
      </c>
      <c r="H21" s="309"/>
    </row>
    <row r="22" spans="1:10" ht="44.45" customHeight="1" thickTop="1" x14ac:dyDescent="0.2">
      <c r="A22" s="119">
        <v>1</v>
      </c>
      <c r="B22" s="124" t="s">
        <v>71</v>
      </c>
      <c r="C22" s="110" t="s">
        <v>72</v>
      </c>
      <c r="D22" s="120" t="s">
        <v>125</v>
      </c>
      <c r="E22" s="110" t="s">
        <v>73</v>
      </c>
      <c r="F22" s="121"/>
      <c r="G22" s="121"/>
      <c r="H22" s="156"/>
    </row>
    <row r="24" spans="1:10" ht="36.6" customHeight="1" x14ac:dyDescent="0.2">
      <c r="B24" s="305" t="s">
        <v>160</v>
      </c>
      <c r="C24" s="305"/>
      <c r="D24" s="305"/>
      <c r="E24" s="305"/>
      <c r="F24" s="305"/>
      <c r="G24" s="305"/>
      <c r="H24" s="305"/>
    </row>
  </sheetData>
  <sheetProtection password="DC8B" sheet="1" formatCells="0" formatColumns="0" formatRows="0" insertColumns="0" insertRows="0" insertHyperlinks="0" deleteColumns="0" deleteRows="0" selectLockedCells="1" sort="0" autoFilter="0" pivotTables="0"/>
  <mergeCells count="19">
    <mergeCell ref="B24:H24"/>
    <mergeCell ref="A5:A6"/>
    <mergeCell ref="B5:B6"/>
    <mergeCell ref="C5:C6"/>
    <mergeCell ref="D5:D6"/>
    <mergeCell ref="E5:E6"/>
    <mergeCell ref="H5:H6"/>
    <mergeCell ref="A20:A21"/>
    <mergeCell ref="B20:B21"/>
    <mergeCell ref="C20:C21"/>
    <mergeCell ref="D20:D21"/>
    <mergeCell ref="E20:E21"/>
    <mergeCell ref="H20:H21"/>
    <mergeCell ref="A1:H1"/>
    <mergeCell ref="C3:H3"/>
    <mergeCell ref="F5:G5"/>
    <mergeCell ref="F20:G20"/>
    <mergeCell ref="F17:G17"/>
    <mergeCell ref="C2:G2"/>
  </mergeCells>
  <dataValidations count="1">
    <dataValidation type="date" operator="greaterThan" allowBlank="1" showInputMessage="1" showErrorMessage="1" sqref="F7:F16">
      <formula1>31048</formula1>
    </dataValidation>
  </dataValidations>
  <pageMargins left="0.23622047244094491" right="0.23622047244094491" top="1.1811023622047245" bottom="0.74803149606299213" header="0.31496062992125984" footer="0.31496062992125984"/>
  <pageSetup orientation="landscape" r:id="rId1"/>
  <headerFooter>
    <oddHeader>&amp;LInvitación restringida No. xxxxxx
Coordinación de Administración de Riesgos Institucionales
Dirección de Finanzas&amp;R&amp;G</oddHeader>
    <oddFooter>&amp;LExperiencia de la empresa&amp;R&amp;P/&amp;N</oddFooter>
  </headerFooter>
  <rowBreaks count="1" manualBreakCount="1">
    <brk id="18" max="16383" man="1"/>
  </rowBreaks>
  <ignoredErrors>
    <ignoredError sqref="A8:A16 H17 H7:H15" unlocked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>
      <selection activeCell="H16" sqref="H16"/>
    </sheetView>
  </sheetViews>
  <sheetFormatPr baseColWidth="10" defaultColWidth="11.5703125" defaultRowHeight="12.75" x14ac:dyDescent="0.2"/>
  <cols>
    <col min="1" max="1" width="4" style="117" customWidth="1"/>
    <col min="2" max="2" width="27.5703125" style="117" customWidth="1"/>
    <col min="3" max="3" width="30" style="117" customWidth="1"/>
    <col min="4" max="4" width="30.7109375" style="117" customWidth="1"/>
    <col min="5" max="5" width="29" style="117" customWidth="1"/>
    <col min="6" max="16384" width="11.5703125" style="117"/>
  </cols>
  <sheetData>
    <row r="1" spans="1:5" ht="27" customHeight="1" thickTop="1" x14ac:dyDescent="0.2">
      <c r="A1" s="277" t="s">
        <v>80</v>
      </c>
      <c r="B1" s="277"/>
      <c r="C1" s="277"/>
      <c r="D1" s="277"/>
      <c r="E1" s="277"/>
    </row>
    <row r="2" spans="1:5" ht="18" customHeight="1" x14ac:dyDescent="0.25">
      <c r="A2" s="129"/>
      <c r="B2" s="170" t="s">
        <v>121</v>
      </c>
      <c r="C2" s="311">
        <f>Presentación!B12</f>
        <v>0</v>
      </c>
      <c r="D2" s="311"/>
      <c r="E2" s="311"/>
    </row>
    <row r="3" spans="1:5" ht="49.9" customHeight="1" thickBot="1" x14ac:dyDescent="0.3">
      <c r="A3" s="129"/>
      <c r="B3" s="170" t="s">
        <v>157</v>
      </c>
      <c r="C3" s="310" t="str">
        <f>+Presentación!B15</f>
        <v>-</v>
      </c>
      <c r="D3" s="310"/>
      <c r="E3" s="310"/>
    </row>
    <row r="4" spans="1:5" ht="15" customHeight="1" thickTop="1" thickBot="1" x14ac:dyDescent="0.3">
      <c r="A4" s="171"/>
      <c r="B4" s="172"/>
      <c r="C4" s="251"/>
      <c r="D4" s="251"/>
      <c r="E4" s="251"/>
    </row>
    <row r="5" spans="1:5" ht="27" thickTop="1" thickBot="1" x14ac:dyDescent="0.25">
      <c r="A5" s="130" t="s">
        <v>5</v>
      </c>
      <c r="B5" s="130" t="s">
        <v>57</v>
      </c>
      <c r="C5" s="163" t="s">
        <v>59</v>
      </c>
      <c r="D5" s="163" t="s">
        <v>55</v>
      </c>
      <c r="E5" s="163" t="s">
        <v>56</v>
      </c>
    </row>
    <row r="6" spans="1:5" ht="60" customHeight="1" x14ac:dyDescent="0.2">
      <c r="A6" s="131">
        <v>1</v>
      </c>
      <c r="B6" s="132" t="s">
        <v>58</v>
      </c>
      <c r="C6" s="133"/>
      <c r="D6" s="133"/>
      <c r="E6" s="133"/>
    </row>
    <row r="7" spans="1:5" ht="60" customHeight="1" x14ac:dyDescent="0.2">
      <c r="A7" s="107">
        <v>2</v>
      </c>
      <c r="B7" s="108" t="s">
        <v>60</v>
      </c>
      <c r="C7" s="134"/>
      <c r="D7" s="134"/>
      <c r="E7" s="134"/>
    </row>
    <row r="8" spans="1:5" ht="60" customHeight="1" x14ac:dyDescent="0.2">
      <c r="A8" s="107">
        <v>3</v>
      </c>
      <c r="B8" s="108" t="s">
        <v>61</v>
      </c>
      <c r="C8" s="134"/>
      <c r="D8" s="134"/>
      <c r="E8" s="134"/>
    </row>
    <row r="9" spans="1:5" ht="60" customHeight="1" x14ac:dyDescent="0.2">
      <c r="A9" s="107">
        <v>4</v>
      </c>
      <c r="B9" s="108" t="s">
        <v>62</v>
      </c>
      <c r="C9" s="134"/>
      <c r="D9" s="134"/>
      <c r="E9" s="134"/>
    </row>
    <row r="10" spans="1:5" ht="60" customHeight="1" x14ac:dyDescent="0.2">
      <c r="A10" s="107">
        <v>5</v>
      </c>
      <c r="B10" s="108" t="s">
        <v>63</v>
      </c>
      <c r="C10" s="134"/>
      <c r="D10" s="134"/>
      <c r="E10" s="134"/>
    </row>
    <row r="11" spans="1:5" ht="60" customHeight="1" x14ac:dyDescent="0.2">
      <c r="A11" s="107">
        <v>6</v>
      </c>
      <c r="B11" s="108" t="s">
        <v>64</v>
      </c>
      <c r="C11" s="134"/>
      <c r="D11" s="134"/>
      <c r="E11" s="134"/>
    </row>
    <row r="12" spans="1:5" ht="60" customHeight="1" x14ac:dyDescent="0.2">
      <c r="A12" s="107">
        <v>7</v>
      </c>
      <c r="B12" s="108" t="s">
        <v>65</v>
      </c>
      <c r="C12" s="134"/>
      <c r="D12" s="134"/>
      <c r="E12" s="134"/>
    </row>
    <row r="13" spans="1:5" ht="60" customHeight="1" x14ac:dyDescent="0.2">
      <c r="A13" s="107">
        <v>8</v>
      </c>
      <c r="B13" s="108" t="s">
        <v>66</v>
      </c>
      <c r="C13" s="134"/>
      <c r="D13" s="134"/>
      <c r="E13" s="134"/>
    </row>
    <row r="14" spans="1:5" ht="60" customHeight="1" x14ac:dyDescent="0.2">
      <c r="A14" s="107">
        <v>9</v>
      </c>
      <c r="B14" s="108" t="s">
        <v>67</v>
      </c>
      <c r="C14" s="134"/>
      <c r="D14" s="134"/>
      <c r="E14" s="134"/>
    </row>
    <row r="15" spans="1:5" ht="60" customHeight="1" thickBot="1" x14ac:dyDescent="0.25">
      <c r="A15" s="136">
        <v>10</v>
      </c>
      <c r="B15" s="137" t="s">
        <v>68</v>
      </c>
      <c r="C15" s="136"/>
      <c r="D15" s="136"/>
      <c r="E15" s="136"/>
    </row>
    <row r="16" spans="1:5" ht="19.899999999999999" customHeight="1" thickTop="1" x14ac:dyDescent="0.2">
      <c r="A16" s="113"/>
      <c r="B16" s="114"/>
      <c r="C16" s="115"/>
      <c r="D16" s="173" t="s">
        <v>128</v>
      </c>
      <c r="E16" s="249">
        <f>10-COUNTBLANK(E6:E15)</f>
        <v>0</v>
      </c>
    </row>
    <row r="17" spans="1:5" ht="19.899999999999999" customHeight="1" thickBot="1" x14ac:dyDescent="0.25">
      <c r="A17" s="113"/>
      <c r="B17" s="114"/>
      <c r="C17" s="115"/>
      <c r="D17" s="174" t="s">
        <v>28</v>
      </c>
      <c r="E17" s="250">
        <f>VLOOKUP($E$16,'Evaluación CP'!$H$30:$I$40,2,FALSE)</f>
        <v>0</v>
      </c>
    </row>
    <row r="18" spans="1:5" ht="13.5" thickTop="1" x14ac:dyDescent="0.2"/>
    <row r="20" spans="1:5" x14ac:dyDescent="0.2">
      <c r="A20" s="118" t="s">
        <v>20</v>
      </c>
    </row>
    <row r="21" spans="1:5" ht="13.5" thickBot="1" x14ac:dyDescent="0.25"/>
    <row r="22" spans="1:5" ht="37.15" customHeight="1" thickTop="1" thickBot="1" x14ac:dyDescent="0.25">
      <c r="A22" s="135" t="s">
        <v>5</v>
      </c>
      <c r="B22" s="135" t="s">
        <v>57</v>
      </c>
      <c r="C22" s="163" t="s">
        <v>59</v>
      </c>
      <c r="D22" s="163" t="s">
        <v>55</v>
      </c>
      <c r="E22" s="163" t="s">
        <v>56</v>
      </c>
    </row>
    <row r="23" spans="1:5" ht="38.25" x14ac:dyDescent="0.2">
      <c r="A23" s="131">
        <v>1</v>
      </c>
      <c r="B23" s="133" t="s">
        <v>130</v>
      </c>
      <c r="C23" s="133" t="s">
        <v>72</v>
      </c>
      <c r="D23" s="133" t="s">
        <v>99</v>
      </c>
      <c r="E23" s="133" t="s">
        <v>129</v>
      </c>
    </row>
    <row r="25" spans="1:5" ht="48.6" customHeight="1" x14ac:dyDescent="0.2">
      <c r="A25" s="312" t="s">
        <v>164</v>
      </c>
      <c r="B25" s="312"/>
      <c r="C25" s="312"/>
      <c r="D25" s="312"/>
      <c r="E25" s="312"/>
    </row>
  </sheetData>
  <sheetProtection formatCells="0" formatColumns="0" formatRows="0" insertColumns="0" insertRows="0" insertHyperlinks="0" deleteColumns="0" deleteRows="0" selectLockedCells="1" sort="0" autoFilter="0" pivotTables="0"/>
  <mergeCells count="4">
    <mergeCell ref="A1:E1"/>
    <mergeCell ref="C3:E3"/>
    <mergeCell ref="C2:E2"/>
    <mergeCell ref="A25:E25"/>
  </mergeCells>
  <printOptions horizontalCentered="1"/>
  <pageMargins left="0.19685039370078741" right="0.19685039370078741" top="1.1811023622047245" bottom="0.39370078740157483" header="0.31496062992125984" footer="0.31496062992125984"/>
  <pageSetup scale="73" orientation="portrait" r:id="rId1"/>
  <headerFooter>
    <oddHeader>&amp;LInvitación restringida No. xxxxxx
Coordinación de Administración de Riesgos Institucionales
Dirección de Finanzas&amp;R&amp;G</oddHeader>
    <oddFooter>&amp;LEspecialidad de la Empresa&amp;R&amp;P/&amp;N</oddFooter>
  </headerFooter>
  <ignoredErrors>
    <ignoredError sqref="E16:E17" unlocked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5" sqref="F5"/>
    </sheetView>
  </sheetViews>
  <sheetFormatPr baseColWidth="10" defaultColWidth="11.5703125" defaultRowHeight="14.25" x14ac:dyDescent="0.2"/>
  <cols>
    <col min="1" max="1" width="21.140625" style="1" customWidth="1"/>
    <col min="2" max="2" width="27.5703125" style="1" customWidth="1"/>
    <col min="3" max="3" width="11.5703125" style="1"/>
    <col min="4" max="4" width="25.28515625" style="1" customWidth="1"/>
    <col min="5" max="5" width="11.5703125" style="1"/>
    <col min="6" max="6" width="7.42578125" style="1" customWidth="1"/>
    <col min="7" max="16384" width="11.5703125" style="1"/>
  </cols>
  <sheetData>
    <row r="1" spans="1:8" ht="14.45" thickBot="1" x14ac:dyDescent="0.3">
      <c r="E1" s="1" t="s">
        <v>109</v>
      </c>
    </row>
    <row r="2" spans="1:8" ht="22.9" customHeight="1" x14ac:dyDescent="0.25">
      <c r="A2" s="2"/>
      <c r="B2" s="157" t="s">
        <v>53</v>
      </c>
      <c r="C2" s="47"/>
      <c r="E2" s="1">
        <v>1</v>
      </c>
      <c r="F2" s="1" t="s">
        <v>0</v>
      </c>
      <c r="G2" s="1" t="s">
        <v>149</v>
      </c>
    </row>
    <row r="3" spans="1:8" x14ac:dyDescent="0.2">
      <c r="A3" s="8"/>
      <c r="B3" s="48" t="s">
        <v>54</v>
      </c>
      <c r="C3" s="49">
        <v>4</v>
      </c>
      <c r="E3" s="1">
        <v>2</v>
      </c>
      <c r="F3" s="1" t="s">
        <v>110</v>
      </c>
      <c r="G3" s="1" t="s">
        <v>150</v>
      </c>
    </row>
    <row r="4" spans="1:8" ht="13.9" x14ac:dyDescent="0.25">
      <c r="A4" s="3"/>
      <c r="B4" s="51" t="s">
        <v>51</v>
      </c>
      <c r="C4" s="49">
        <v>3</v>
      </c>
      <c r="E4" s="1">
        <v>3</v>
      </c>
      <c r="F4" s="1" t="s">
        <v>111</v>
      </c>
      <c r="G4" s="1" t="s">
        <v>151</v>
      </c>
    </row>
    <row r="5" spans="1:8" ht="14.45" thickBot="1" x14ac:dyDescent="0.3">
      <c r="A5" s="3"/>
      <c r="B5" s="51" t="s">
        <v>52</v>
      </c>
      <c r="C5" s="49">
        <v>1</v>
      </c>
      <c r="F5" s="1" t="s">
        <v>93</v>
      </c>
      <c r="G5" s="1" t="s">
        <v>93</v>
      </c>
    </row>
    <row r="6" spans="1:8" ht="15" thickTop="1" thickBot="1" x14ac:dyDescent="0.3">
      <c r="A6" s="3"/>
      <c r="B6" s="55" t="s">
        <v>119</v>
      </c>
      <c r="C6" s="50">
        <v>0</v>
      </c>
    </row>
    <row r="8" spans="1:8" ht="14.45" thickBot="1" x14ac:dyDescent="0.3"/>
    <row r="9" spans="1:8" ht="28.15" thickBot="1" x14ac:dyDescent="0.3">
      <c r="A9" s="52"/>
      <c r="B9" s="158" t="s">
        <v>94</v>
      </c>
      <c r="C9" s="61" t="s">
        <v>95</v>
      </c>
      <c r="D9" s="159" t="s">
        <v>96</v>
      </c>
      <c r="F9" s="54" t="s">
        <v>97</v>
      </c>
      <c r="G9" s="61" t="s">
        <v>95</v>
      </c>
      <c r="H9" s="61" t="s">
        <v>96</v>
      </c>
    </row>
    <row r="10" spans="1:8" ht="14.45" thickTop="1" x14ac:dyDescent="0.25">
      <c r="A10" s="52"/>
      <c r="B10" s="55" t="s">
        <v>93</v>
      </c>
      <c r="C10" s="56">
        <v>0</v>
      </c>
      <c r="D10" s="56">
        <v>0</v>
      </c>
      <c r="F10" s="55" t="s">
        <v>93</v>
      </c>
      <c r="G10" s="56">
        <v>0</v>
      </c>
      <c r="H10" s="56">
        <v>0</v>
      </c>
    </row>
    <row r="11" spans="1:8" ht="13.9" x14ac:dyDescent="0.25">
      <c r="A11" s="52"/>
      <c r="B11" s="57" t="s">
        <v>85</v>
      </c>
      <c r="C11" s="58">
        <v>0.5</v>
      </c>
      <c r="D11" s="58">
        <v>3</v>
      </c>
      <c r="F11" s="57" t="s">
        <v>85</v>
      </c>
      <c r="G11" s="58">
        <v>0.5</v>
      </c>
      <c r="H11" s="58">
        <v>1.5</v>
      </c>
    </row>
    <row r="12" spans="1:8" ht="14.45" thickBot="1" x14ac:dyDescent="0.3">
      <c r="B12" s="59" t="s">
        <v>86</v>
      </c>
      <c r="C12" s="60">
        <v>2</v>
      </c>
      <c r="D12" s="60">
        <v>4</v>
      </c>
      <c r="F12" s="59" t="s">
        <v>86</v>
      </c>
      <c r="G12" s="60">
        <v>1</v>
      </c>
      <c r="H12" s="60">
        <v>2</v>
      </c>
    </row>
    <row r="13" spans="1:8" ht="15" thickTop="1" thickBot="1" x14ac:dyDescent="0.3"/>
    <row r="14" spans="1:8" ht="14.45" thickBot="1" x14ac:dyDescent="0.3">
      <c r="B14" s="20" t="s">
        <v>89</v>
      </c>
      <c r="D14" s="20" t="s">
        <v>101</v>
      </c>
    </row>
    <row r="15" spans="1:8" ht="13.9" x14ac:dyDescent="0.25">
      <c r="B15" s="72" t="s">
        <v>92</v>
      </c>
      <c r="D15" s="70" t="s">
        <v>91</v>
      </c>
    </row>
    <row r="16" spans="1:8" ht="14.45" thickBot="1" x14ac:dyDescent="0.3">
      <c r="B16" s="70" t="s">
        <v>90</v>
      </c>
      <c r="D16" s="71" t="s">
        <v>93</v>
      </c>
    </row>
    <row r="17" spans="2:6" ht="15" thickTop="1" thickBot="1" x14ac:dyDescent="0.3">
      <c r="B17" s="55" t="s">
        <v>93</v>
      </c>
      <c r="D17" s="77"/>
    </row>
    <row r="18" spans="2:6" ht="13.9" x14ac:dyDescent="0.25">
      <c r="B18" s="77"/>
      <c r="D18" s="52"/>
    </row>
    <row r="19" spans="2:6" ht="14.45" thickBot="1" x14ac:dyDescent="0.3">
      <c r="F19" s="85"/>
    </row>
    <row r="20" spans="2:6" ht="15.75" thickBot="1" x14ac:dyDescent="0.25">
      <c r="B20" s="20" t="s">
        <v>100</v>
      </c>
      <c r="F20" s="85"/>
    </row>
    <row r="21" spans="2:6" ht="13.9" x14ac:dyDescent="0.25">
      <c r="B21" s="76">
        <v>0</v>
      </c>
      <c r="F21" s="85"/>
    </row>
    <row r="22" spans="2:6" x14ac:dyDescent="0.2">
      <c r="B22" s="74">
        <v>1</v>
      </c>
    </row>
    <row r="23" spans="2:6" x14ac:dyDescent="0.2">
      <c r="B23" s="74">
        <v>2</v>
      </c>
    </row>
    <row r="24" spans="2:6" x14ac:dyDescent="0.2">
      <c r="B24" s="74">
        <v>3</v>
      </c>
    </row>
    <row r="25" spans="2:6" x14ac:dyDescent="0.2">
      <c r="B25" s="74">
        <v>4</v>
      </c>
    </row>
    <row r="26" spans="2:6" x14ac:dyDescent="0.2">
      <c r="B26" s="74">
        <v>5</v>
      </c>
    </row>
    <row r="27" spans="2:6" x14ac:dyDescent="0.2">
      <c r="B27" s="74">
        <v>6</v>
      </c>
    </row>
    <row r="28" spans="2:6" x14ac:dyDescent="0.2">
      <c r="B28" s="74">
        <v>7</v>
      </c>
    </row>
    <row r="29" spans="2:6" x14ac:dyDescent="0.2">
      <c r="B29" s="74">
        <v>8</v>
      </c>
    </row>
    <row r="30" spans="2:6" x14ac:dyDescent="0.2">
      <c r="B30" s="74">
        <v>9</v>
      </c>
    </row>
    <row r="31" spans="2:6" ht="15" thickBot="1" x14ac:dyDescent="0.25">
      <c r="B31" s="75">
        <v>10</v>
      </c>
    </row>
    <row r="32" spans="2:6" ht="15" thickBot="1" x14ac:dyDescent="0.25"/>
    <row r="33" spans="2:3" ht="15" thickBot="1" x14ac:dyDescent="0.25">
      <c r="B33" s="20" t="s">
        <v>141</v>
      </c>
    </row>
    <row r="34" spans="2:3" x14ac:dyDescent="0.2">
      <c r="B34" s="76" t="s">
        <v>139</v>
      </c>
      <c r="C34" s="1">
        <v>3</v>
      </c>
    </row>
    <row r="35" spans="2:3" x14ac:dyDescent="0.2">
      <c r="B35" s="74" t="s">
        <v>140</v>
      </c>
      <c r="C35" s="1">
        <v>0</v>
      </c>
    </row>
    <row r="36" spans="2:3" ht="15" thickBot="1" x14ac:dyDescent="0.25">
      <c r="B36" s="75" t="s">
        <v>93</v>
      </c>
      <c r="C36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Presentación</vt:lpstr>
      <vt:lpstr>INSTRUCTIVO</vt:lpstr>
      <vt:lpstr>Lista de participantes</vt:lpstr>
      <vt:lpstr>CERH</vt:lpstr>
      <vt:lpstr>Aptitudes</vt:lpstr>
      <vt:lpstr>Equipo de cómputo</vt:lpstr>
      <vt:lpstr>Ced_Exp</vt:lpstr>
      <vt:lpstr>Ced_Esp</vt:lpstr>
      <vt:lpstr>Datos</vt:lpstr>
      <vt:lpstr>Evaluación CP</vt:lpstr>
      <vt:lpstr>Aptitudes!Área_de_impresión</vt:lpstr>
      <vt:lpstr>Ced_Esp!Área_de_impresión</vt:lpstr>
      <vt:lpstr>Ced_Exp!Área_de_impresión</vt:lpstr>
      <vt:lpstr>CERH!Área_de_impresión</vt:lpstr>
      <vt:lpstr>Presentación!Área_de_impresión</vt:lpstr>
      <vt:lpstr>empresa</vt:lpstr>
      <vt:lpstr>Aptitudes!Títulos_a_imprimir</vt:lpstr>
      <vt:lpstr>Ced_Esp!Títulos_a_imprimir</vt:lpstr>
      <vt:lpstr>CERH!Títulos_a_imprimir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Cervantes Fernández</dc:creator>
  <cp:lastModifiedBy>María Leticia Romero González</cp:lastModifiedBy>
  <cp:lastPrinted>2017-09-27T23:24:51Z</cp:lastPrinted>
  <dcterms:created xsi:type="dcterms:W3CDTF">2017-09-11T18:50:26Z</dcterms:created>
  <dcterms:modified xsi:type="dcterms:W3CDTF">2017-11-07T18:59:12Z</dcterms:modified>
</cp:coreProperties>
</file>